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santorum\Downloads\"/>
    </mc:Choice>
  </mc:AlternateContent>
  <bookViews>
    <workbookView xWindow="0" yWindow="0" windowWidth="20490" windowHeight="8220"/>
  </bookViews>
  <sheets>
    <sheet name="POA 2024" sheetId="1" r:id="rId1"/>
    <sheet name="ALC" sheetId="4" r:id="rId2"/>
    <sheet name="CM" sheetId="5" r:id="rId3"/>
    <sheet name="DPS" sheetId="6" r:id="rId4"/>
    <sheet name="Hoja1" sheetId="24" r:id="rId5"/>
    <sheet name="DCPC" sheetId="7" r:id="rId6"/>
    <sheet name="DDCP" sheetId="8" r:id="rId7"/>
    <sheet name="DA" sheetId="9" r:id="rId8"/>
    <sheet name="DOT" sheetId="10" r:id="rId9"/>
    <sheet name="DTH" sheetId="11" r:id="rId10"/>
    <sheet name="DF" sheetId="12" r:id="rId11"/>
    <sheet name="DDS" sheetId="13" r:id="rId12"/>
    <sheet name="DR" sheetId="14" r:id="rId13"/>
    <sheet name="DAMB" sheetId="15" r:id="rId14"/>
    <sheet name="DSM" sheetId="17" r:id="rId15"/>
    <sheet name="DSYG" sheetId="18" r:id="rId16"/>
    <sheet name="DT" sheetId="19" r:id="rId17"/>
    <sheet name="SG" sheetId="20" r:id="rId18"/>
    <sheet name="DOP" sheetId="21" r:id="rId19"/>
    <sheet name="DAPA" sheetId="22" r:id="rId20"/>
    <sheet name="DTTTSV" sheetId="23" r:id="rId21"/>
  </sheets>
  <definedNames>
    <definedName name="_xlnm._FilterDatabase" localSheetId="0" hidden="1">'POA 2024'!$A$4:$P$172</definedName>
    <definedName name="_xlnm.Print_Area" localSheetId="1">ALC!$A$1:$P$148</definedName>
    <definedName name="_xlnm.Print_Area" localSheetId="2">CM!$A$1:$P$10</definedName>
    <definedName name="_xlnm.Print_Area" localSheetId="7">DA!$A$1:$P$13</definedName>
    <definedName name="_xlnm.Print_Area" localSheetId="13">DAMB!$A$1:$M$23</definedName>
    <definedName name="_xlnm.Print_Area" localSheetId="19">DAPA!$A$1:$M$24</definedName>
    <definedName name="_xlnm.Print_Area" localSheetId="5">DCPC!$A$1:$P$19</definedName>
    <definedName name="_xlnm.Print_Area" localSheetId="6">DDCP!$A$1:$P$21</definedName>
    <definedName name="_xlnm.Print_Area" localSheetId="11">DDS!$A$1:$P$37</definedName>
    <definedName name="_xlnm.Print_Area" localSheetId="10">DF!$A$1:$M$14</definedName>
    <definedName name="_xlnm.Print_Area" localSheetId="18">DOP!$A$1:$P$19</definedName>
    <definedName name="_xlnm.Print_Area" localSheetId="8">DOT!$A$1:$M$17</definedName>
    <definedName name="_xlnm.Print_Area" localSheetId="3">DPS!$A$1:$P$10</definedName>
    <definedName name="_xlnm.Print_Area" localSheetId="12">DR!$A$1:$P$18</definedName>
    <definedName name="_xlnm.Print_Area" localSheetId="14">DSM!$A$1:$P$14</definedName>
    <definedName name="_xlnm.Print_Area" localSheetId="15">DSYG!$A$1:$M$12</definedName>
    <definedName name="_xlnm.Print_Area" localSheetId="16">DT!$A$1:$M$15</definedName>
    <definedName name="_xlnm.Print_Area" localSheetId="9">DTH!$A$1:$M$12</definedName>
    <definedName name="_xlnm.Print_Area" localSheetId="20">DTTTSV!$A$1:$P$11</definedName>
    <definedName name="_xlnm.Print_Area" localSheetId="0">'POA 2024'!$A$1:$P$176</definedName>
    <definedName name="_xlnm.Print_Area" localSheetId="17">SG!$A$1:$P$11</definedName>
    <definedName name="_xlnm.Print_Titles" localSheetId="1">ALC!$2:$5</definedName>
    <definedName name="_xlnm.Print_Titles" localSheetId="2">CM!$2:$5</definedName>
    <definedName name="_xlnm.Print_Titles" localSheetId="7">DA!$2:$5</definedName>
    <definedName name="_xlnm.Print_Titles" localSheetId="13">DAMB!$2:$5</definedName>
    <definedName name="_xlnm.Print_Titles" localSheetId="19">DAPA!$2:$5</definedName>
    <definedName name="_xlnm.Print_Titles" localSheetId="5">DCPC!$2:$5</definedName>
    <definedName name="_xlnm.Print_Titles" localSheetId="6">DDCP!$2:$5</definedName>
    <definedName name="_xlnm.Print_Titles" localSheetId="11">DDS!$2:$5</definedName>
    <definedName name="_xlnm.Print_Titles" localSheetId="10">DF!$2:$5</definedName>
    <definedName name="_xlnm.Print_Titles" localSheetId="18">DOP!$2:$5</definedName>
    <definedName name="_xlnm.Print_Titles" localSheetId="8">DOT!$2:$5</definedName>
    <definedName name="_xlnm.Print_Titles" localSheetId="3">DPS!$2:$5</definedName>
    <definedName name="_xlnm.Print_Titles" localSheetId="12">DR!$2:$5</definedName>
    <definedName name="_xlnm.Print_Titles" localSheetId="14">DSM!$2:$5</definedName>
    <definedName name="_xlnm.Print_Titles" localSheetId="15">DSYG!$2:$5</definedName>
    <definedName name="_xlnm.Print_Titles" localSheetId="16">DT!$2:$5</definedName>
    <definedName name="_xlnm.Print_Titles" localSheetId="9">DTH!$2:$5</definedName>
    <definedName name="_xlnm.Print_Titles" localSheetId="20">DTTTSV!$2:$5</definedName>
    <definedName name="_xlnm.Print_Titles" localSheetId="0">'POA 2024'!$2:$5</definedName>
    <definedName name="_xlnm.Print_Titles" localSheetId="17">SG!$2:$5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73" i="1" l="1"/>
  <c r="O173" i="1"/>
  <c r="M173" i="1"/>
  <c r="R157" i="1"/>
  <c r="R139" i="1"/>
  <c r="R129" i="1"/>
  <c r="R127" i="1"/>
  <c r="R113" i="1"/>
  <c r="R122" i="1"/>
  <c r="S106" i="1"/>
  <c r="R93" i="1"/>
  <c r="R22" i="1"/>
  <c r="R41" i="1"/>
  <c r="R83" i="1"/>
  <c r="R60" i="1"/>
  <c r="R50" i="1"/>
  <c r="R36" i="1"/>
  <c r="R21" i="1"/>
  <c r="S10" i="1"/>
  <c r="M112" i="1" l="1"/>
  <c r="O3" i="23" l="1"/>
  <c r="M3" i="23"/>
  <c r="L3" i="22"/>
  <c r="J3" i="22"/>
  <c r="O3" i="21"/>
  <c r="M3" i="21"/>
  <c r="O3" i="20"/>
  <c r="M3" i="20"/>
  <c r="L3" i="19"/>
  <c r="J3" i="19"/>
  <c r="L3" i="18"/>
  <c r="J3" i="18"/>
  <c r="M11" i="17"/>
  <c r="M10" i="17"/>
  <c r="M9" i="17"/>
  <c r="M8" i="17"/>
  <c r="M7" i="17"/>
  <c r="O3" i="17"/>
  <c r="J3" i="15"/>
  <c r="L3" i="15"/>
  <c r="M3" i="14"/>
  <c r="O3" i="14"/>
  <c r="M3" i="13"/>
  <c r="O3" i="13"/>
  <c r="L3" i="12"/>
  <c r="J3" i="12"/>
  <c r="J3" i="11"/>
  <c r="L3" i="11"/>
  <c r="J3" i="10"/>
  <c r="L3" i="10"/>
  <c r="M11" i="9"/>
  <c r="M8" i="9"/>
  <c r="M7" i="9"/>
  <c r="O3" i="9"/>
  <c r="M3" i="8"/>
  <c r="O3" i="8"/>
  <c r="M3" i="7"/>
  <c r="O3" i="7"/>
  <c r="M3" i="6"/>
  <c r="O3" i="6"/>
  <c r="O3" i="5"/>
  <c r="M3" i="5"/>
  <c r="M3" i="17" l="1"/>
  <c r="M3" i="9"/>
  <c r="M103" i="4"/>
  <c r="M102" i="4"/>
  <c r="M101" i="4"/>
  <c r="M100" i="4"/>
  <c r="M99" i="4"/>
  <c r="M39" i="4"/>
  <c r="M36" i="4"/>
  <c r="M35" i="4"/>
  <c r="M34" i="4"/>
  <c r="O3" i="4"/>
  <c r="M3" i="4" l="1"/>
  <c r="O3" i="1" l="1"/>
  <c r="M3" i="1" l="1"/>
</calcChain>
</file>

<file path=xl/sharedStrings.xml><?xml version="1.0" encoding="utf-8"?>
<sst xmlns="http://schemas.openxmlformats.org/spreadsheetml/2006/main" count="2551" uniqueCount="837">
  <si>
    <t xml:space="preserve">DIRECCIÓN </t>
  </si>
  <si>
    <t>DEPARTAMENTO</t>
  </si>
  <si>
    <t>OBJETIVO DEL PNDTV</t>
  </si>
  <si>
    <t>COMPONENTE</t>
  </si>
  <si>
    <t>OBJETIVO DE PDOT</t>
  </si>
  <si>
    <t>GADMFO</t>
  </si>
  <si>
    <t>OTROS ORGANISMOS</t>
  </si>
  <si>
    <t>PRESUPUESTO</t>
  </si>
  <si>
    <t>INDICADOR</t>
  </si>
  <si>
    <t>ALCALDÍA</t>
  </si>
  <si>
    <t>POLÍTICO-INSTITUCIONAL</t>
  </si>
  <si>
    <t>OBJETIVO 7</t>
  </si>
  <si>
    <t xml:space="preserve"> Incentivar una sociedad participativa, con un Estado cercano al servicio de la ciudadanía</t>
  </si>
  <si>
    <t>OBJETIVO 9</t>
  </si>
  <si>
    <t>Promover un sistema de participación ciudadana cantonal con la participación de los principales actores locales, acorde con la normativa existente</t>
  </si>
  <si>
    <t>Administración de la alcaldía.</t>
  </si>
  <si>
    <t>Trámites Concluidos</t>
  </si>
  <si>
    <t>N°</t>
  </si>
  <si>
    <t>CONCEJO MUNICIPAL</t>
  </si>
  <si>
    <t>Fortalecer las capacidades institucionales del GAD Municipal para garantizar servicios a la ciudadanía con eficacia y eficiencia mejorando la sistematización, el acceso y la transparencia de la información</t>
  </si>
  <si>
    <t>OBJETIVO 8</t>
  </si>
  <si>
    <t>A002.- Administración de Alcaldía.</t>
  </si>
  <si>
    <t>Implementar politicas públicas de acuerdo las demandas del territorio y la sociedad civil del cantón Francisco de Orellana</t>
  </si>
  <si>
    <t>DIRECCIÓN DE COMUNICACIÓN Y PARTICIPACIÓN CIUDADANA</t>
  </si>
  <si>
    <t>DEPARTAMENTO DE PARTICIPACIÓN CIUDADANA</t>
  </si>
  <si>
    <t>DIRECCIÓN DE DESARROLLO, COOPERACIÓN Y PROYECTOS</t>
  </si>
  <si>
    <t>DEPARTAMENTO DE DESARROLLO ESTRATÉGICO</t>
  </si>
  <si>
    <t>DEPARTAMENTO DE PROYECTOS</t>
  </si>
  <si>
    <t>DEPARTAMENTO DE SISTEMAS DE INFORMACIÓN LOCAL</t>
  </si>
  <si>
    <t>DEPARTAMENTO DE COOPERACIÓN Y GESTIÓN DE LA CALIDAD</t>
  </si>
  <si>
    <t>Administración de la Dirección de Desarrollo, Cooperación y Proyectos</t>
  </si>
  <si>
    <t>N/A</t>
  </si>
  <si>
    <t>DIRECCIÓN ADMINISTRATIVA</t>
  </si>
  <si>
    <t>DEPARTAMENTO DE CONTRATACIÓN PÚBLICA</t>
  </si>
  <si>
    <t>DEPARTAMENTO DE PROVEEDURÍA Y CONTROL DE ACTIVOS</t>
  </si>
  <si>
    <t>DEPARTAMENTO DE SERVICIOS GENERALES</t>
  </si>
  <si>
    <t>DIRECCIÓN DE ORDENAMIENTO TERRITORIAL</t>
  </si>
  <si>
    <t>DEPARTAMENTO DE AVALUOS Y CATASTROS</t>
  </si>
  <si>
    <t>DEPARTAMENTO DE PLANIFICACIÓN, REGULACIÓN Y USO DE SUELO</t>
  </si>
  <si>
    <t>DEPARTAMENTO DE TOPOGRAFÍA</t>
  </si>
  <si>
    <t>PLANIFICACIÓN CANTONAL</t>
  </si>
  <si>
    <t>OBJETIVO 1</t>
  </si>
  <si>
    <t>Garantizar una vida digna con iguales oportunidades para todas las personas.</t>
  </si>
  <si>
    <t>OBJETIVO 6</t>
  </si>
  <si>
    <t>ADMINISTRACION DE LA DIRECCION DE ORDENAMIENTO TERRITORIAL (TALENTO HUMANO)</t>
  </si>
  <si>
    <t>DIRECCIÓN DE TALENTO HUMANO</t>
  </si>
  <si>
    <t>DEPARTAMENTO DE SEGURIDAD INDUSTRIAL Y SALUD OCUPACIONAL</t>
  </si>
  <si>
    <t>DEPARTAMENTO ADMINISTRACIÓN DEL TALENTO HUMANO</t>
  </si>
  <si>
    <t>DEPARTAMENTO DE NÓMINA Y ROLES</t>
  </si>
  <si>
    <t>DIRECCIÓN FINANCIERA</t>
  </si>
  <si>
    <t>DEPARTAMENTO DE PRESUPUESTO</t>
  </si>
  <si>
    <t>DEPARTAMENTO DE CONTABILIDAD</t>
  </si>
  <si>
    <t>UNIDAD DE TESORERÍA</t>
  </si>
  <si>
    <t>UNIDAD DE TESORERÍA/ DEPARTAMENTO DE RENTAS</t>
  </si>
  <si>
    <t>UNIDAD DE TESORERÍA/ DEPARTAMENTO DE COACTIVAS</t>
  </si>
  <si>
    <t>PG8.5.1.- Programa de recuperación de cartera y generación de mayores ingresos propios</t>
  </si>
  <si>
    <t>I8.5.- % incrementado de ingresos propios</t>
  </si>
  <si>
    <t>DIRECCIÓN DE PROCURADURÍA SÍNDICA</t>
  </si>
  <si>
    <t>CUBRIR GASTOS CORRIENTES Y DE INVERSIÓN.</t>
  </si>
  <si>
    <t>800 TRAMITES</t>
  </si>
  <si>
    <t>N° de Trámites atendidos</t>
  </si>
  <si>
    <t>DIRECCIÓN DE DESARROLLO SOCIAL</t>
  </si>
  <si>
    <t>DEPARTAMENTO DE DEPORTES Y RECREACIÓN</t>
  </si>
  <si>
    <t>DEPARTAMENTO DE INCLUSIÓN SOCIAL</t>
  </si>
  <si>
    <t>SOCIO-CULTURAL</t>
  </si>
  <si>
    <t>Consolidar la transformación de la justicia y fortalecer la seguridad integral, en estricto respeto a los derechos humanos.</t>
  </si>
  <si>
    <t>Fortalecer el sistema cantonal de protección general de derechos promoviendo la equidad, la inclusión y la igualdad de oportunidades, principalmente en los grupos de atención prioritaria</t>
  </si>
  <si>
    <t>OBJETIVO 3</t>
  </si>
  <si>
    <t>DIRECCIÓN DE RIESGOS</t>
  </si>
  <si>
    <t>DEPARTAMENTO DE MITIGACIÓN DE RIESGOS</t>
  </si>
  <si>
    <t>ASENTAMIENTOS HUMANOS</t>
  </si>
  <si>
    <t>DIRECCIÓN DE AMBIENTE</t>
  </si>
  <si>
    <t>DEPARTAMENTO DE PROMOCIÓN Y EDUCACIÓN AMBIENTAL</t>
  </si>
  <si>
    <t>DEPARTAMENTO DE ÁRIDOS Y PÉTREOS</t>
  </si>
  <si>
    <t>DEPARTAMENTO DE PATRIMONIO NATURAL</t>
  </si>
  <si>
    <t>BIOFÍSICO</t>
  </si>
  <si>
    <t xml:space="preserve">Garantizar la sostenibilidad ambiental en el cantón a través del ordenamiento del territorio y la regulación de las 
actividades humanas, promoviendo la conservación y el manejo sustentable de los bienes y servicios ecosistémicos 
previniendo y reduciendo las amenazas naturales y antrópicas </t>
  </si>
  <si>
    <t xml:space="preserve">Garantizar los derechos de la naturaleza para las actuales y futuras generaciones 
</t>
  </si>
  <si>
    <t>Realizar 01 infome de gestión.</t>
  </si>
  <si>
    <t>DEPARTAMENTO DE CALIDAD AMBIENTAL</t>
  </si>
  <si>
    <t>DIRECCIÓN DE SERVICIOS MUNICIPALES</t>
  </si>
  <si>
    <t xml:space="preserve">DIRECCIÓN DE SERVICIOS MUNICIPALES </t>
  </si>
  <si>
    <t>DEPARTAMENTO DE PLANTA DE FAENAMIENTO</t>
  </si>
  <si>
    <t>DEPARTAMENTO DE CEMENTERIO Y ZOOLÓGICO</t>
  </si>
  <si>
    <t>DEPARTAMENTO DE MERCADOS Y COMERCIO</t>
  </si>
  <si>
    <t>ECONÓMICO PRODUCTIVO</t>
  </si>
  <si>
    <t xml:space="preserve">Consolidar la sostenibilidad del sistema económico social y solidario, y afianzar la dolarización </t>
  </si>
  <si>
    <t>OBJETIVO 4</t>
  </si>
  <si>
    <t>Impulsar el desarrollo económico local sostenible, a través del ordenamiento y control sobre el uso y ocupación del suelo y el mejoramiento del sistema de comercialización pública que asegure el acceso a alimentos seguros, bajo un enfoque de economía popular y solidaria</t>
  </si>
  <si>
    <t>Administración de la Dirección de Servicios Municipales</t>
  </si>
  <si>
    <t>DIRECCIÓN DE SEGURIDAD Y GOBERNABILIDAD</t>
  </si>
  <si>
    <t>DEPARTAMENTO DE PREVENCIÓN EN SEGURIDAD CIUDADANA</t>
  </si>
  <si>
    <t xml:space="preserve">Garantizar la soberanía y la paz, y posicionar estratégicamente al país en la región y el mundo </t>
  </si>
  <si>
    <t>DIRECCIÓN DE TURISMO</t>
  </si>
  <si>
    <t>DEPARTAMENTO DE GESTIÓN TURÍSTICA</t>
  </si>
  <si>
    <t>DEPARTAMENTO DE MICROEMPRENDIMIENTO E INNOVACIÓN</t>
  </si>
  <si>
    <t>OBJETIVO 5</t>
  </si>
  <si>
    <t>DIRECCIÓN DE SECRETARÍA GENERAL</t>
  </si>
  <si>
    <t>Administración de Secretaría General</t>
  </si>
  <si>
    <t>DIRECCIÓN DE OBRAS PÚBLICAS</t>
  </si>
  <si>
    <t>DEPARTAMENTO DE OBRA CIVIL Y VIAL</t>
  </si>
  <si>
    <t>DEPARTAMENTO DE OBRAS ELÉCTRICAS</t>
  </si>
  <si>
    <t>DEPARTAMENTO DE FISCALIZACIÓN</t>
  </si>
  <si>
    <t>DEPARTAMENTO DE EQUIPO CAMINERO</t>
  </si>
  <si>
    <t>DEPARTAMENTO DE PLANTA DE ASFALTO</t>
  </si>
  <si>
    <t>DIRECCIÓN DE AGUA POTABLE Y ALCANTARILLADO</t>
  </si>
  <si>
    <t>DEPARTAMENTO DE ALCANTARILLADO , MANTENIMIENTO Y COMERCIALIZACIÓN</t>
  </si>
  <si>
    <t>DEPARTAMENTO DE AGUA POTABLE, MANTENIMIENTO Y COMERCIALIZACIÓN</t>
  </si>
  <si>
    <t>PG6.5.2.- Programa de operación, mantenimiento y mejoramiento del abastecimiento de agua en la zona urbana.</t>
  </si>
  <si>
    <t>PG6.5.3.- Programa de operación, mantenimiento y mejoramiento del abastecimiento de agua en la zona rural del cantón</t>
  </si>
  <si>
    <t>PG. 6.5.4.- Programa para Dotar de Agua Potable y alcantarillado  a las Cabeceras Parroquiales</t>
  </si>
  <si>
    <t>PG. 6.5.5.- Programa para Proveer del servicio de agua y Letrinización a todas las comunidades en convenios con los gobiernos locales.</t>
  </si>
  <si>
    <t>PG.6.6.1.- Programa para Dotar de Agua Potable y alcantarillado  a las Cabeceras Parroquiales</t>
  </si>
  <si>
    <t xml:space="preserve">PG.6.6.2.-Programa de estudios definitivos para alcantarillado en el cantón </t>
  </si>
  <si>
    <t>PG.6.6.3.-Programa de. Alcantarillado Pluvial y Sanitario para todos los Barrios de la ciudad.</t>
  </si>
  <si>
    <t>I.6.5.2.- % del agua no contabilizada en el Cantón</t>
  </si>
  <si>
    <t>I.6.5.3. Número de sistemas de agua potable de la zona rural repotenciados.</t>
  </si>
  <si>
    <t>I.6.5.4a. Número de plantas de tratamiento de agua potable de las cabeceras parroquiales repotenciadas.</t>
  </si>
  <si>
    <t>I.6.5.4b.- Numero de  sistemas de agua potable construidos en las cabeceras parroquiales cabeceras parroquiales.</t>
  </si>
  <si>
    <t xml:space="preserve">I.6.5.5.- Numero de comunidades que cuentan con servicio de agua potable. </t>
  </si>
  <si>
    <t>I.6.6.1a.-Número sistemas de  alcantarillado sanitario y pluvial  de las cabeceras parroquiales operativos  y funcionando.</t>
  </si>
  <si>
    <t xml:space="preserve">I.6.6.1b.No. Sistemas de alcantarillado sanitario de las cabeceras parroquiales repotenciados </t>
  </si>
  <si>
    <t>I.6.6.1c.-Numero de sistemas de alcantarillado sanitario construidos en las cabeceras parroquiales  rurales.</t>
  </si>
  <si>
    <t>I.6.6.1d.- Numero sistemas de alcantarillado pluvial construido en las cabeceras parroquiales rurales.</t>
  </si>
  <si>
    <t>I.6.6.2a.- No. de estudios definitivos de sistemas de alcantarillado sanitario aprobados y/o ¿con las viabilidades técnicas?</t>
  </si>
  <si>
    <t>I.6.6.2b.- No. de estudios nuevos de alcantarillado sanitario contratados para las comunidades consolidadas que cuenten con agua potable</t>
  </si>
  <si>
    <t>I6.6.3a.-  Sistema de alcantarillado sanitario y pluvial de la cabecera cantonal funcionando.</t>
  </si>
  <si>
    <t>I6.6.3b.- Número de sistemas de alcantarillado sanitario construidos.</t>
  </si>
  <si>
    <t>I6.6.3c.- Número de barrios de la cabecera cantonal que cuentan con alcantarillado pluvial construidos.</t>
  </si>
  <si>
    <t>GOBIERNO AUTÓNOMO DESCENTRALIZADO MUNICIPAL FRANCISCO DE ORELLANA -</t>
  </si>
  <si>
    <t>DIRECTOR DE DESARROLLO, COOPERACIÓN Y PROYECTOS</t>
  </si>
  <si>
    <t>______________________________________</t>
  </si>
  <si>
    <t>____________________________________</t>
  </si>
  <si>
    <t xml:space="preserve">DIRECCIÓN DE TRÁNSITO, TRANSPORTE TERRESTRE Y SEGURIDAD VIAL </t>
  </si>
  <si>
    <t>DIRECCIÓN DE TRÁNSITO, TRANSPORTE TERRESTRE Y SEGURIDAD VIAL</t>
  </si>
  <si>
    <t>DEPARTAMENTO DE MOVILIDAD</t>
  </si>
  <si>
    <t>DEPARTAMENTO DE MATRICULACIÓN</t>
  </si>
  <si>
    <t>MOVILIDAD , ENERGÍA Y CONECTIVIDAD</t>
  </si>
  <si>
    <t>Impulsar la movilidad cantonal segura mediante el mejoramiento del sistema de transporte y de la red vial urbana previniendo y reduciendo los riegos de su infraestructura</t>
  </si>
  <si>
    <t>Mejorar la calidad de vida de la población</t>
  </si>
  <si>
    <t>PRESUPUESTO REFORMADO</t>
  </si>
  <si>
    <t>OBJETIVO 2</t>
  </si>
  <si>
    <t>PGCM01.- Concejo Municipal.</t>
  </si>
  <si>
    <t>NUMERO DE SESIONES DE CONCEJO MUNICIPAL ASISTIDAS,</t>
  </si>
  <si>
    <t xml:space="preserve">PG002.- ADMNISTRACIÓN Y FUNCIONAMIENTO DE PROCURADURIA SINDICA </t>
  </si>
  <si>
    <t>DCPC01.- Administración de la Dirección de Comunicación y Participación Ciudadana</t>
  </si>
  <si>
    <t>PG8.1. Fortalecimientode los mecanismos departicipación ciudadana</t>
  </si>
  <si>
    <t>M8.2.1. Una página web municipal operativa anualmente, hasta el año 2023.</t>
  </si>
  <si>
    <t>M7.4. Implementar un sistema de información local hasta el año 2023.</t>
  </si>
  <si>
    <t xml:space="preserve">I7.4. Número de sistemas de
información local implementados. </t>
  </si>
  <si>
    <t>DDCP.-01 Administración de la Dirección de Desarrollo, Cooperación y Proyectos</t>
  </si>
  <si>
    <t>DOT01.- ADMINISTRACION DE LA DIRECCION DE ORDENAMIENTO TERRITORIAL (TALENTO HUMANO)</t>
  </si>
  <si>
    <t xml:space="preserve">DDS01.- Administración de la Direccion de Desarrollo Social </t>
  </si>
  <si>
    <t>DSM01.- Administración de la Dirección de Servicios Municipales</t>
  </si>
  <si>
    <t>DSYG01.- Administración de la Dirección de Seguridad y Vigilancia</t>
  </si>
  <si>
    <t>DT01.- Programa de administración de la Dirección de Turismo.</t>
  </si>
  <si>
    <t>DSG01.- Administración de Secretaría General</t>
  </si>
  <si>
    <t>DOP01.- Administración de la Dirección de Obras Públicas</t>
  </si>
  <si>
    <t>PY01.- DIRECCIÓN TTTSV</t>
  </si>
  <si>
    <t>M6.11. Mantener al menos2 espacios públicos y sociales anualmente hasta el 2023</t>
  </si>
  <si>
    <t>I6.11. Número de espacios públicos y sociales con mantenimiento anualmente</t>
  </si>
  <si>
    <t xml:space="preserve"> PG6.12. Construcción de Espacios públicos y Sociales</t>
  </si>
  <si>
    <t>M6.13.5. Mantener 80 kilómetros de vías lastradas en el cantón hasta el año 2023.</t>
  </si>
  <si>
    <t>I6.13.5. Numero de kilómetros de vías lastradas en el cantón</t>
  </si>
  <si>
    <t>PY6.13.6. Construcción y mantenimiento de aceras y bordillos.</t>
  </si>
  <si>
    <t>M6.13.6b. Construir y mantener al
menos un 2000 m2  de aceras hasta
2023.</t>
  </si>
  <si>
    <t>I6.13.6b.  Numero de  m2  de aceras construidas y mantenidas.</t>
  </si>
  <si>
    <t>Gestión Ambiental.</t>
  </si>
  <si>
    <t>PG1.1. Educación y Sensibilización Ambiental.</t>
  </si>
  <si>
    <t>PG1.2. Control Ambiental.</t>
  </si>
  <si>
    <t>PG1.3. Control de Áridos y Pétreos.</t>
  </si>
  <si>
    <t>PG1.4. Gestión Integral de Residuos Sólidos.</t>
  </si>
  <si>
    <t>PG1.5. Áreas verdes y reforestación.</t>
  </si>
  <si>
    <t xml:space="preserve">PROGRAMA DE 
ACTIVIDAD </t>
  </si>
  <si>
    <t>NOMBRE PROYECTO</t>
  </si>
  <si>
    <t>PG3.3. Deportes y Recreacion</t>
  </si>
  <si>
    <t>PY3.3. Proyecto para la formacion deportiva recreativa para los grupos de atencion prioritaria en estado de vulnerabilidad.</t>
  </si>
  <si>
    <t>PY3.3.2. Proyecto para recreacion integral familiar</t>
  </si>
  <si>
    <t>PY3.3.3. Proyecto de fortalecimiento y formacion artistica intergeneracional</t>
  </si>
  <si>
    <t>M3.3.1 Fomentar la participacion de 300 niños niñas adolescentes y jovenes en el Canton anualmente hasta el 2023.</t>
  </si>
  <si>
    <t>M3.3.2 Fomentar las actividad fisica en 150 personas atravez de la recreacion integral anualmente hasta el 2023.</t>
  </si>
  <si>
    <t>M3.3.3 Fortalecer las habilidades artisticas de al menos 150 personas anuealmente hasta el 2023.</t>
  </si>
  <si>
    <t>I3.3. Numero de personas que participan en las actividades artisticas y de recreacion deportiva.</t>
  </si>
  <si>
    <t>PG3.1. Inclusion y Proteccion Social - Grupos de Atencion Prioritaria.</t>
  </si>
  <si>
    <t>PY3.1.1. Proyecto de erradicación progresiva del trabajo infantil.</t>
  </si>
  <si>
    <t>PY3.1.2. Proyecto de Centros de Desarrollo Infantil - Misión Ternura.</t>
  </si>
  <si>
    <t>PY3.1.3. Proyecto de atención en el hogar y la comunidad (personas con discapacidad).</t>
  </si>
  <si>
    <t>PY3.1.4. Proyecto Centro Gerontológico atención diurna (adultos mayores).</t>
  </si>
  <si>
    <t>PY3.1.5. Proyecto de atención domiciliaria (adultos mayores).</t>
  </si>
  <si>
    <t>M3.1.1. Restituir los derechos de 80 niños, niñas y adolescentes de 5 a 17 años en condición de trabajo infantil anualmente hasta el 2023.</t>
  </si>
  <si>
    <t>M3.1.2. Promover el desarrollo infantil integral de 246 niños y niñas de 1 a 3 años de edad anualmente hasta el
2023.</t>
  </si>
  <si>
    <t>M3.1.3. Mejorar el desarrollo de habilidades e independencia de 300
personas con discapacidad de 18 – 64 años con 11 meses, 29 días anualmente hasta el 2023.</t>
  </si>
  <si>
    <t xml:space="preserve">M3.1.4. Brindar atención integral a 100 adultos mayores de la zona urbana del cantón anualmente hasta el 2023. </t>
  </si>
  <si>
    <t>M3.1.5. Brindar atención integral a 698 adultos mayores de la zona urbana marginal y rural del cantón anualmente
hasta el 2023.</t>
  </si>
  <si>
    <t>I3.1. Numero de personas de los grupos de atencion prioritaria, atendidos considerando los enfoques de igualdad.</t>
  </si>
  <si>
    <t>PG3.2. Inclusion Social - Genero y Promocion Social.</t>
  </si>
  <si>
    <t>PY3.2.1. Proyecto de fortalecimiento de organizaciones sociales.</t>
  </si>
  <si>
    <t>PY3.2.2. Proyecto de fortalecimiento, promoción y difusión de derechos para prevenir y erradicar la violencia contra las mujeres.</t>
  </si>
  <si>
    <t>PY3.2.3. Proyecto de fortalecimiento y sensibilización sobre la ley de movilidad Humana en el cantón Francisco de Orellana.</t>
  </si>
  <si>
    <t>M3.2.1. Fortalecer las capacidades organizativas de 25 asociaciones en cursos artesanales, legalización y
asistencia técnica organizativa
anualmente hasta el 2023.</t>
  </si>
  <si>
    <t>M3.2.2. Fortalecer las capacidades de al menos 500 mujeres en estado de
vulnerabilidad para disminuir las brechas de discriminación de género y reinserción a la sociedad anualmente hasta el 2023.</t>
  </si>
  <si>
    <t>M3.2.3. Sensibilizar al menos
100 personas sobre la ley de
movilidad Humana hasta el
2023.</t>
  </si>
  <si>
    <t>I3.2. Numero de personas que participan en los proyectos de genero y promocion social.</t>
  </si>
  <si>
    <t>COCAPRODE</t>
  </si>
  <si>
    <t>PG6.6. Programa de  actualización de catastro</t>
  </si>
  <si>
    <t>PY6.6.1. Actualizar el catastro de predios urbanos, incluyendo variables por género, nacionalidad, discapacidad e identidad cultural</t>
  </si>
  <si>
    <t>PY6.6.2. Actualizar el catastro de predios rurales,  áreas comunales, áreas verdes y deportivas, incluyendo variables de  género, nacionalidad, discapacidad e identidad cultural en cabeceras parroquiales y centros poblados</t>
  </si>
  <si>
    <t>M6.6.1. Actualizar al menos el 90% del catastro de predios urbanos, hasta el año 2023.</t>
  </si>
  <si>
    <t>M6.6.2. Actualizar al menos el 90% del catastro de predios rurales, áreas comunales, áreas verdes en cabeceras parroquiales y asentamientos de categoría 3, hasta el año 2023.</t>
  </si>
  <si>
    <t xml:space="preserve">I6.7.2. Numero de predios urbanos catastrados </t>
  </si>
  <si>
    <t xml:space="preserve">I6.7.2. Numero de predios rurales catastrados </t>
  </si>
  <si>
    <t>PG6.2. Programa de regularización de tierras cantonal</t>
  </si>
  <si>
    <t>PY6.2.1. Regularización de asentamientos humanos de hecho</t>
  </si>
  <si>
    <t>PY6.2.2. Regularización de cabeceras parroquiales.</t>
  </si>
  <si>
    <t>M6.2.1. Regularizar 2 asentamiento humanos de hecho en el área urbana.</t>
  </si>
  <si>
    <t>M6.2.2. Regularizar 1 cabecera parroquial.</t>
  </si>
  <si>
    <t>I6.2. Porcentaje de asentamientos humanos informales aprobados.</t>
  </si>
  <si>
    <t xml:space="preserve">PG6.3. Programa de Legalización de predios urbanos municipales </t>
  </si>
  <si>
    <t>PY6.3.1. Legalización de predios municipales</t>
  </si>
  <si>
    <t>M6.3.1. Legalizar el 1% de predios municipales con posesión, hasta el año 2023.</t>
  </si>
  <si>
    <t xml:space="preserve">I6.3. % predios urbanos municipales  legalizados </t>
  </si>
  <si>
    <t>PG6.5. Aprobación y legalización  de construcciones en el suelo urbano</t>
  </si>
  <si>
    <t xml:space="preserve">                                       MATRIZ POA 2023 - CONSOLIDADO</t>
  </si>
  <si>
    <t>DA01.- PY 7.3.1.- Plan Estratégico Institucional</t>
  </si>
  <si>
    <t>Formulación y elaboración del Plan Estratégico Institucional GADMFO.</t>
  </si>
  <si>
    <t>META PROYECTO</t>
  </si>
  <si>
    <t>Número de Adquisiciones y servicios contratados.</t>
  </si>
  <si>
    <t>Elaborado el Plan Estratégico Institucional hasta el año 2023.</t>
  </si>
  <si>
    <t>DA02.- PY 7.3.1.- Plan Estratégico Institucional</t>
  </si>
  <si>
    <t>DA03.- PY 7.3.1.- Plan Estratégico Institucional</t>
  </si>
  <si>
    <t>DEPARTAMENTO DE TECNOLOGÍA Y SISTEMAS INFORMÁTICOS</t>
  </si>
  <si>
    <t>DA04.- PY 7.2.1.- Sistema Integral Informático</t>
  </si>
  <si>
    <t>Diseñar el flujo de procesos del GADMFO e implementar los procesos claves en un sistema informático.</t>
  </si>
  <si>
    <t>I7.2.- Número de sistemas integrales informáticos implementados.</t>
  </si>
  <si>
    <t>Sistema informático diseñado e implementado con los procesos claves hasta el año 2023.</t>
  </si>
  <si>
    <t>OBJETIVO 14</t>
  </si>
  <si>
    <t>Fortalecer las capacidades del estado con enfasis en la administración de justicia y eficiencia en los procesos de regulación y control con independencia y autonomía.</t>
  </si>
  <si>
    <t xml:space="preserve">PY8.1.1. Presupuesto participativo. </t>
  </si>
  <si>
    <t>I8.1.1. Número de proceso de formulación, elaboración y evaluación de proceso de presupuesto participativo anualmente según la resolución administrativa aprobada.</t>
  </si>
  <si>
    <t>M8.1.1. Realizar un proceso de formulación, elaboración y seguimiento del proceso de presupuesto participativo anualmente, hasta el año 2023.</t>
  </si>
  <si>
    <t xml:space="preserve">PY8.1.2. Rendición de Cuentas. </t>
  </si>
  <si>
    <t>I8.1.2. Número de proceso de rendición de cuentas anualmente según la normativa vigente aprobada.</t>
  </si>
  <si>
    <t>Ejecutar 1 proceso de rendición de cuentas anualmente, hasta el año 2023.</t>
  </si>
  <si>
    <t xml:space="preserve">PY8.1.3. Fortalecimiento de los  mecanismos de participación ciudadana. </t>
  </si>
  <si>
    <t>I8.1.3. Elaboración y actualización de la ordenanza de Participación ciudadana cantonal.</t>
  </si>
  <si>
    <t>Elaborar una ordenanza del sistema de participación ciudadana cantonal, hasta el año 2023.</t>
  </si>
  <si>
    <t>PY8.1.4. Información Pública, LOTAIP, según artículo 7.</t>
  </si>
  <si>
    <t>I8.1.1a. Número de compilaciones y publicaciones mensuales de la LOTAIP por año, según el artículo 7.</t>
  </si>
  <si>
    <t>M8.1.1a. Realizar 12 compilaciones y publicaciones mensuales de la LOTAIP, según el artículo 7, hasta el año 2023.</t>
  </si>
  <si>
    <t>I8.1.1b. Elaboración de un informe anual de la LOTAIP y acceso a la información pública, según el artículo 12.</t>
  </si>
  <si>
    <t>M8.1.1b. Realizar un informe anual de la LOTAIP y acceso a la información pública, según el artículo 12, hasta el año 2023.</t>
  </si>
  <si>
    <t>PY8.1.5. Mejoramiento del Índice de Capacidad Operativo (ICO), componente de participación ciudadana.</t>
  </si>
  <si>
    <t>I8.1.5. Porcentaje de incremento de la calificación del ICO, del componente de participación ciudadana.</t>
  </si>
  <si>
    <t>M8.1.5. Incrementar en 0,5% la calificación del ICO, del componente de participación ciudadana, hasta el año 2023.</t>
  </si>
  <si>
    <t>PY8.1.6. Base de datos de organizaciones sociales e instituciones públicas cantonales.</t>
  </si>
  <si>
    <t>I8.1.6. Número de actualizaciones por año de la base de datos de organizaiones sociales e instituciones públicas cantonales.</t>
  </si>
  <si>
    <t>M8.1.6. Actualizar 2 veces al año la base de datos de organizaiones sociales e instituciones públicas cantonales, hasta el año 2023.</t>
  </si>
  <si>
    <t>PY8.2.1. Gestión de la página web.</t>
  </si>
  <si>
    <t>I8.2.1. Número de visitas a la página web municipal.</t>
  </si>
  <si>
    <t xml:space="preserve">PY8.2.2.Creación de campañas comunicacionales. </t>
  </si>
  <si>
    <t>I8.2.2.Número de campañas comunicacionales ejecutadas.</t>
  </si>
  <si>
    <t>M8.2.2.Ejecutar 2 campañas comunicacionales anualmente, hasta el año 2023.</t>
  </si>
  <si>
    <t>PY8.2.3.Gestión de Redes Sociales.</t>
  </si>
  <si>
    <t>I8.2.3. Número de redes sociales en funcionamiento.</t>
  </si>
  <si>
    <t>M8.2.3. Mantener en funcionamiento 4 redes sociales anualmente, hasta el año 2023.</t>
  </si>
  <si>
    <t>PG8.2.- Fortalecimiento de la difusión de información Municipal</t>
  </si>
  <si>
    <t>Programa de levantamientos planimétricos y topográficos dentro del cantón Fco. De Orellana</t>
  </si>
  <si>
    <t>PY6.5.1. Proyecto de  legalización de construcciones urbanas</t>
  </si>
  <si>
    <t>I6. 5. Numero de construcciones aprobadas y legalizadas en el suelo urbano.</t>
  </si>
  <si>
    <t xml:space="preserve">M6.5.1. Legalizar al menos 50 construcciones urbanas.
</t>
  </si>
  <si>
    <t xml:space="preserve">PY6.5.2.Proyecto de aprobación de planos de construcciones en el suelo urbano. </t>
  </si>
  <si>
    <t>M6.5.2. Aprobar al menos 50 permisos para aprobación de planos y permisos de construcción.</t>
  </si>
  <si>
    <t>I6.2.1.-  Porcentaje de levantamientos topograficos y planimétricos de lotes en el cantón Fco. De Orellana</t>
  </si>
  <si>
    <t>Informes, y Planos topograficos.</t>
  </si>
  <si>
    <t>Proteger a las familias, garantizar sus derechos y servicios, erradicar la pobreza y promover la inclusión social.</t>
  </si>
  <si>
    <t>Desarrollar un hábitat urbano y rural seguro con acceso equitativo e integral, mejorando los sistemas públicos de soporte, la funcionalidad, relacionamiento de los asentamientos humanos en el marco de un ordenamiento territorial.</t>
  </si>
  <si>
    <t>DIRECCIÓN DE ORDENAMIENTO TERRITORIAL, DEPARTAMENTO DE REGULACIÓN Y CONTROL DE EDIFICACIONES</t>
  </si>
  <si>
    <t>Alcanzar 100 levantamientos topograficos y planimétricos de lotes en el cantón Fco. De Orellana.</t>
  </si>
  <si>
    <t>Administrativo de la Dirección de Riesgos</t>
  </si>
  <si>
    <t xml:space="preserve">PY1.6.1. Regulación, control, o monitoreo de las zonas de riesgos naturales y antropogénicos del cantón. </t>
  </si>
  <si>
    <t>M1.6.1a. Mantener actualizada la base de datos de los mapas de las zonas de inundación, movimiento de masas y deslizamiento del cantón.</t>
  </si>
  <si>
    <t> M1.6. 1a. Base de datos de riesgos actualizada hasta diciembre del 2023.</t>
  </si>
  <si>
    <t>M1.6.1b. Realizar 1000 inspecciones técnicas de predios, unidades productivas, proyectos o eventos de emergencia al año.</t>
  </si>
  <si>
    <t> M1.6.1b. Número de inspecciones técnicas realizadas por causa de eventos producidos al año.</t>
  </si>
  <si>
    <t>M1.6.1c. Revisar 30 planes de contingencias para eventos de concentración masiva de personas.</t>
  </si>
  <si>
    <t xml:space="preserve"> M1.6.1c. Numero de planes de contingencia para eventos de concentración masiva revisados. </t>
  </si>
  <si>
    <t xml:space="preserve">PY1.6.2. Implantar planes o proyectos de prevención o conservación de zonas de protección para evitar las amenazas identificadas en el cantón. </t>
  </si>
  <si>
    <t xml:space="preserve">M1.6.2a. Elaborar, revisar y actualizar el plan cantonal Francisco de Orellana de respuesta ante desastres. </t>
  </si>
  <si>
    <t> M1.6. 2a. Plan de emergencia del Cantón francisco de Orellana elaborado y actualizado.</t>
  </si>
  <si>
    <t xml:space="preserve">M1.6.2c. Elaborar, revisar y actualizar 8 planes comunitarios de riesgos. </t>
  </si>
  <si>
    <t> M.1.6.2c. Numero de planes comunitarios elaborados.</t>
  </si>
  <si>
    <t>M.1.6.2d. Elaborar una propuesta de ordenanza enfocada en la conservación de las zonas de protección en el cantón, desde la normativa local y nacional vigente, creada para regular y proteger la expansión urbana.</t>
  </si>
  <si>
    <t> M1.6.2d. Propuesta de Ordenanza enfocada en conservación de las zonas de protección elaborado.</t>
  </si>
  <si>
    <t>M1.6.2e. Realizar 3 capacitaciones al año para la población del cantón, enfocada en la prevención de riesgos.</t>
  </si>
  <si>
    <t> M1.6.2e. Numero de capacitaciones realizadas al año prevención de riesgos.</t>
  </si>
  <si>
    <t xml:space="preserve">PY1.6.3. Ejecutar acciones, actividades y obras de mitigación en zonas altamente vulnerables para salvaguardar la vida, la integridad física y estructural en el área consolidada del cantón. </t>
  </si>
  <si>
    <t xml:space="preserve">M1.6.3.1a. Proteger 150 metros de riberas en zonas de alto riesgo de inundación y erosión fluvial del cantón, mediante las obras de mitigación. </t>
  </si>
  <si>
    <t> M1.6.3. 1a. Numero de metros de riberas protegidas en zonas de alto riesgo de erosión e inundación fluvial.</t>
  </si>
  <si>
    <t>M1.6.3.2b. Atender los eventos de emergencia naturales o antropogénicos dentro del cantón.</t>
  </si>
  <si>
    <t> M1.6.3b. Numero de eventos naturales y antrópicas atendidos.</t>
  </si>
  <si>
    <t xml:space="preserve">PG1.6.1, Implementación de medidas de prevención, control y regulación a fin de reducir la vulnerabilidad frente a las amenazas naturales y antropogénicas del cantón. </t>
  </si>
  <si>
    <t>Fortalecer la imagen del Cocazoo como estrategia para aportar al Desarrollo localde la zona de influencia.</t>
  </si>
  <si>
    <t>Incrementar la afluencia de visitantes locales y externos.</t>
  </si>
  <si>
    <t>40000 visitantes</t>
  </si>
  <si>
    <t>Fortalecimiento  al Desarrollo Económico Local Cantonal a través del mejoramiento de infraestructurasprestadoras de servicios municipales.</t>
  </si>
  <si>
    <t>Incrementar los ingresos percapita  de los arrendatarios  de localesdel mercado Virgen del Cisne.</t>
  </si>
  <si>
    <t>A Definir</t>
  </si>
  <si>
    <t>Fortalecimiento  al Desarrollo Económico Local Cantonal a través del mejoramiento de infraestructuras prestadoras de servicios municipales.</t>
  </si>
  <si>
    <t>A definir</t>
  </si>
  <si>
    <t>Mejoramiento de la calidad de servicios de rastro e ingresos.</t>
  </si>
  <si>
    <t>Incrementar los ingresos por servicios de rastro.</t>
  </si>
  <si>
    <t>Mejorar la calidad de los servicios de los cementerios</t>
  </si>
  <si>
    <t>Jardines de Paz</t>
  </si>
  <si>
    <t>OBJETIVO 4
OBJETIVO 3
OBJETIVO 5</t>
  </si>
  <si>
    <t>Consolidar la sostenibildiad del sistema económico social y solidario y afianzar la dolarización.
Garantizar los derechos de la naturaleza para las actuales y futuras generaciones.
Impulsar la productividad y competitividad para el crecimiento económico sostenible  de manera redistributiva y solidaria.</t>
  </si>
  <si>
    <t>OBJETIVO 4
OBJETIVO 5</t>
  </si>
  <si>
    <t xml:space="preserve">Impulsar el Desarrollo Local sostenible a través del control sobre el uso de suelo y el mejoramiento del sistema de comercialización pública que asegure el acceso a alimentos seguros bajo un enfoque de economía popular y solidaria.
Impulsar la productividad y competitividad para el crecimiento económico sostenible de manera redistributiva y solidaria. </t>
  </si>
  <si>
    <t>PY4.3.1. Proponer programas de desarrollo productivo en el agro, con miras al mercado internacional.</t>
  </si>
  <si>
    <t>I4.3.1. Número de empredimientos de economía popular y solidaria asesorados.</t>
  </si>
  <si>
    <t>M4.3.1. Asesorar al menos 3 emprendimientos de economía popular y solidaria en la obtención de notificaciones sanitarias, diseño de marcas y etiquetado, como etapa inicial para el comercio internacional hasta el año 2023.</t>
  </si>
  <si>
    <t>PY4.3.2. Mejoramiento de infraestructura y apoyo a cadenas productivas y de comercialización. (Plan de alcalde)</t>
  </si>
  <si>
    <t>I4.3.2. Número de organizaciones de economía popular y solidaria apoyadas para la comercialización.</t>
  </si>
  <si>
    <t>M4.3.2b. Apoyar a la comercialización de la cadena productiva del cacao a través del asesoramiento técnico y promoción, priorizando al menos 2 organizaciones de economía popular y solidaria con enfoque de género, identidad cultural e igualdad, hasta el año 2023.</t>
  </si>
  <si>
    <t>PY4.3.3. Fortalecer y apoyar a los micro emprendimientos locales. (Plan de alcalde)</t>
  </si>
  <si>
    <t>I4.3.3. Número de personas capacitadas en economía popular y solidaria.</t>
  </si>
  <si>
    <t>M4.3.3. Incrementar en 400 personas capacitadas en economía popular y solidaria para mejorar los procesos de agregación de valor, hasta el año 2023.</t>
  </si>
  <si>
    <t>PY5.1.3.Proyecto de promoción y difusión de la cultura de Francisco de Orerllana.</t>
  </si>
  <si>
    <t>I5.1.3a. Número de campañas de promoción de destino turístico ejecutadas.</t>
  </si>
  <si>
    <t>M5.1.3a. Ejecutar al menos 2 campañas de promoción de destino turístico, hasta el año 2023.</t>
  </si>
  <si>
    <t>I5.1.3b. Número de ferias, eventos y demás actividades de promoción y desarrollo turístico participadas.</t>
  </si>
  <si>
    <t>M5.1.3b. Participar como destino turístico en al menos 2 ferias, eventos y demás actividades de promoción y desarrollo turístico, hasta el 2023.</t>
  </si>
  <si>
    <t>PY5.1.5 Construcción por fases del corredor turístico de los ríos Napo, Payamino y Coca</t>
  </si>
  <si>
    <t xml:space="preserve">I5.1. Porcentaje de visitas de turistas al cantón Francisco de Orellana a través del fortalecimiento de la marca turística El Coca Vívelo, promoción capacitación y asesoramiento técnico de los servicios turísticos. </t>
  </si>
  <si>
    <t>M5.1. Incrementar al menos el 15%, las visitas turísticas al cantón Francisco de Orellana a través del fortalecimiento de la marca Turística El Coca Vívelo, la promoción, capacitación y asesoramiento técnico de los servicios turísticos, hasta el año 2023.</t>
  </si>
  <si>
    <t xml:space="preserve">PG4.3. FORTALECIMIENTO DEL DESARROLLO ECONÓMICO LOCAL </t>
  </si>
  <si>
    <t>PG5.1. FORTALECIMIENTO DEL TURISMO LOCAL URBANO Y RURAL</t>
  </si>
  <si>
    <t>DEPARTAMENTO DE AGENTES DE CONTROL MUNICIPAL</t>
  </si>
  <si>
    <t>PY6.14.1. Campañas concientización del uso de espacio publico y control ambiental</t>
  </si>
  <si>
    <t>I6.14.. Porcentaje de puntos de control de espacio publico en el area urbana incremetados anualmente</t>
  </si>
  <si>
    <t>M6.14. Incrementar 2 puntos de control del buen uso del espacio público para el año 2023,</t>
  </si>
  <si>
    <t xml:space="preserve">PY6.15.1. Mantenimiento de fibra óptica, alarmas barriales y cámaras de video vigilancia para el departamento de prevención  en seguridad ciudadana perteneciente a la dirección de seguridad y gobernabilidad. </t>
  </si>
  <si>
    <t>I6.14.2. Porcentaje de cobertura de sistema integrado de camaras en el ECU-911, del monitoreo, tecnologias y video vigilancia en el sector urbano del canton alcanzado.</t>
  </si>
  <si>
    <t>M6.15. Alcanzar el 10% de cobertura cantonal.</t>
  </si>
  <si>
    <t>A sentamientos humanos, movilidad energía y conectividad</t>
  </si>
  <si>
    <t>PG6.14. Programa de la gestión operativa para la prevención en seguridad ciudadana y control de espacios publicos y ornato de la ciudad</t>
  </si>
  <si>
    <t>PG6.15. Programa de Fortalecimiento al sistema de Monitoreo, Tecnologías y Video Vigilancia.</t>
  </si>
  <si>
    <t>Potenciar las capacidades institucionales del
GAD Municipal para garantizar el acceso y
la transparencia de la información a la ciudadanía con eficacia y eficiencia, a través de sistemas informáticos.</t>
  </si>
  <si>
    <t>PY6.17.1. Incremento de rutas y frecuencias del trasporte Intracantonal para las comunidades. (Plan de alcalde)</t>
  </si>
  <si>
    <t>I6.17. Número de rutas y frecuencias de transporte intracantonal incrementadas</t>
  </si>
  <si>
    <t>1 Resolución de modificación de ruta o incremento.</t>
  </si>
  <si>
    <t>PY6.20.1. Implementación del Centro de revisión técnica vehicular</t>
  </si>
  <si>
    <t>I6.20. Porcentaje de vehículos matriculados y revisados anualmente incrementado</t>
  </si>
  <si>
    <t>12000 tràmites de Vehículos matriculados y Revisados</t>
  </si>
  <si>
    <t xml:space="preserve">PG6.17. Programa de planificación y mejoramiento del sistema de transporte público en el cantón Francisco de Orellana. </t>
  </si>
  <si>
    <t xml:space="preserve">P6.20. Programa de revisión y
matriculación vehicular de Transporte terrestre. </t>
  </si>
  <si>
    <t xml:space="preserve">Seguimiento a la planificación operativa anual  institucional </t>
  </si>
  <si>
    <t>Consolidar el Plan Operativo Anual de periodo fiscal 2023.</t>
  </si>
  <si>
    <t>Plan Operativo Anual de año 2023 consolidado</t>
  </si>
  <si>
    <t>Elaborar y revisar informes de reforma al PAC, POA y Presupuesto hasta el 31 de diciembre del 2021.</t>
  </si>
  <si>
    <t>Numero de reformas al PAC, POA y Presupuesto elaboradas y revisadas.</t>
  </si>
  <si>
    <t>Elaborados y revisados  100 informes de reforma al PAC, POA y Presupuesto, hasta el 31 de diciembre del 2023</t>
  </si>
  <si>
    <t>Certificación de la planificación operativa anual institucional.</t>
  </si>
  <si>
    <t>Numero de certificaciones POA elaboradas.</t>
  </si>
  <si>
    <t>Elaboradas 150 certificaciones poa, hasta el 31 de diciembre del 2023.</t>
  </si>
  <si>
    <t>Cumplimiento de LOTAIP (Artículo 07).</t>
  </si>
  <si>
    <t>Numero de formularios de los literal a4 y k del artículo 7 de la LOTAIP elaborados.</t>
  </si>
  <si>
    <t>Elaborados 24 formularios de los literales a4 y k del artículo 7 de la LOTAIP , hasta el 31 de diciembre del 2023.</t>
  </si>
  <si>
    <t>PY7.4.1. Implementar el sistema de información Local.</t>
  </si>
  <si>
    <t>PY7.4.2. Certificación de uso del suelo.</t>
  </si>
  <si>
    <t xml:space="preserve">Numero de certificaciones de Uso de suelo elaboradas </t>
  </si>
  <si>
    <t>Elaboradas certificaciones de uso de suelo, hasta el 31 de diciembre del 2022 (1244 oficios de incompatibilidad, 860 CUS urbanos, 170 Cus rurales y 27 informes negados)</t>
  </si>
  <si>
    <t xml:space="preserve">Gestión técnica de la cooperación internacional
</t>
  </si>
  <si>
    <t>Número de  acciones de seguimiento a los convenios de cooperación y asistencia técnica, ejecutados.</t>
  </si>
  <si>
    <t>Ejecutar 5 acciones de seguimiento a convenios de cooperación y asistencia técnica, hasta el 31 de diciembre del 2023</t>
  </si>
  <si>
    <t>Planificación de la Gestión de la cooperación internacional</t>
  </si>
  <si>
    <t>Plan de gestión de la cooperación internacional para el periodo 2023-2027 elaborado.</t>
  </si>
  <si>
    <t>Elaborar un plan de gestión de cooperación internacional para el periodo 2023-2027, hasta el 31 de diciembre del 2023</t>
  </si>
  <si>
    <t xml:space="preserve"> Plan de capacitación de la Dirección.</t>
  </si>
  <si>
    <t>Plan de capacitación de la Direcciñón de Desarrollo, Cooperación y Proyectos elaborado anualmente.</t>
  </si>
  <si>
    <t>Elaborar un plan de capacitación de la Dirección de Desarrollo, Cooperación y Proyectos anualmente.</t>
  </si>
  <si>
    <t>Diseño de los proyectos definitivos de infraestructura sanitaria básica</t>
  </si>
  <si>
    <t>Número de  proyectos definitivos de infraestructura sanitaria básica, legalizados</t>
  </si>
  <si>
    <t>Legalizar 5 de  proyectos definitivos de infraestructura sanitaria básica, hasta el 31 de dodicembre del 2023</t>
  </si>
  <si>
    <t xml:space="preserve">Diseño de los proyectos definitivos de agua potable
</t>
  </si>
  <si>
    <t xml:space="preserve">Número de proyectos definitivos de agua potable, legalizados 
</t>
  </si>
  <si>
    <t xml:space="preserve">Legalizar 3 de proyectos definitivos de agua potable, hasta el 31 de diciembre del 2023
</t>
  </si>
  <si>
    <t>Diseño de los proyectos definitivos de infraestructura urbana</t>
  </si>
  <si>
    <t>Número de proyectos definitivos de infraestructura urbana, legalizados.</t>
  </si>
  <si>
    <t>Legalizar 5  proyectos definitivos de infraestructura urbana, hasta el 31 de diciembre del 2023.</t>
  </si>
  <si>
    <t>PG9.1.4.- Seguimiento y Monitoreo del PDyOT 2014-2019 (Gestion del planificación del Depatamento de Desarrollo Estratégico)</t>
  </si>
  <si>
    <t>PG8.1.1.- Programa de elaboración e implementación del Plan Estratégico Institucional que incluya un sistema de planificación, seguimiento y evaluación que permite la retroalimentación permantente, la rendición de cuentas y la toma de decisiones oportunas con garantía de calidad (Sistema de Información Local)</t>
  </si>
  <si>
    <t>PG8.1.1.- Programa de elaboración e implementación del Plan Estratégico Institucional que incluya un sistema de planificación, seguimiento y evaluación que permite la retroalimentación permantente, la rendición de cuentas y la toma de decisiones oportunas con garantía de calidad (Gestión de cooperación internacional y asistencia técnica)</t>
  </si>
  <si>
    <t>PG6.10.09.- Programa de Estudios completos de Regeneración Urbana de la Ciudad de Francisco de Orellana ( Diseño de los proyectos definitivos)</t>
  </si>
  <si>
    <t>Planificación de Talento Humano de la Dirección</t>
  </si>
  <si>
    <t xml:space="preserve">Plan de desvinculación </t>
  </si>
  <si>
    <t xml:space="preserve">Adquisición de bienes y servicios para la operatividad de la Dirección de Talento Humano </t>
  </si>
  <si>
    <t>PY7.1.1. Proyecto de capacitación a servidores del GADMFO</t>
  </si>
  <si>
    <t>Presupuesto ejecutado en el ejercicio fiscal /Presupuesto asignado para la Dirección de Talento Humano</t>
  </si>
  <si>
    <t>Monto pagado a los trabajadores cesantes / Presupuesto asignado para el pago de indemnizaciones</t>
  </si>
  <si>
    <t xml:space="preserve">Presupuesto ejecutado en los procesos de contratación pública/ Presupuesto asignado para los procesos de la Dirección de Talento Humano </t>
  </si>
  <si>
    <t>I7.1. Porcentaje de servidores municipales capacitados en PIAV considerando la igualdad de género</t>
  </si>
  <si>
    <t xml:space="preserve">Ejecución del 100% del presupuesto asignado para el pago de remuneraciones y demás beneficios de ley </t>
  </si>
  <si>
    <t xml:space="preserve">Ejecutar el 100% del presupuesto para el pago de  indemnizaciones laborales </t>
  </si>
  <si>
    <t xml:space="preserve">Ejecutar al 80% de los procesos de contratación pública, entendiendo que algunos bienes serán adquiridos de manera global para la municipalidad. </t>
  </si>
  <si>
    <t>M7.1.1. Capacitar al 10% de servidores y trabajadores municipales en protocolos de actuación en territorios de PIAVs, considerando la equidad de género</t>
  </si>
  <si>
    <t>PG7.1. Fortalecimiento de las capacidades institucionales</t>
  </si>
  <si>
    <t>Generar nuevas oportunidades y bienestar para las zonas rurales, con énfasis en pueblos y nacionalidades</t>
  </si>
  <si>
    <t xml:space="preserve">Potenciar las capacidades institucionales del GAD Municipal para garantizar el
acceso y la transparencia de la información a la ciudadanía con eficacia y eficiencia, a través de sistemas informáticos. </t>
  </si>
  <si>
    <t>MACCO</t>
  </si>
  <si>
    <t>OBJETIVO 2
OBJETIVO 5
OBJETIVO 9</t>
  </si>
  <si>
    <t>Impulsar un sistema  económico con reglas claras  que fomente el comercio  exterior, turismo, atracción  de inversiones y  modernización del sistema  financiero nacional.
Mejorar la movilidad en las áreas urbanas para la seguridad, bienestar, inclusión social y accesibilidad de la población a los espacios públicos.Proteger a las familias, garantizar sus derechos y servicios, erradicar la pobreza y promover la inclusión social.
Garantizar la seguridad ciudadana, orden público y gestión de riesgos</t>
  </si>
  <si>
    <t xml:space="preserve">Desarrollar un  hábitat urbano y  rural seguro con  acceso equitativo e integral, mejorando los sistemas públicos de soporte, la  funcionalidad, relacionamiento de los sentamientos  humanos en el  marco de un ordenamiento territorial
</t>
  </si>
  <si>
    <t xml:space="preserve"> PY6.10.2. Construcción de 
infraestructuras eléctricas</t>
  </si>
  <si>
    <t>M6.10.2. Construir al menos 2 proyectos de infraestructura eléctrica hasta el año 2023.</t>
  </si>
  <si>
    <t>PY6.10.3. Iluminación y  alumbrado de todos los espacios públicos de las diferentes parroquias y barrios del Canton (ALCALDE 3.3)</t>
  </si>
  <si>
    <t>I6.10.3. %  de luminarias operativas  mantenidas en los espacios publicos anualmente</t>
  </si>
  <si>
    <t>M6.10.3. Operativizar  al menos el 60%  de las lámparas de alumbrado ornamental e intervenido anualmente, para mejorar la seguridad ciudadana y circulación vehicular en la zona urbana del cantón, hasta el año 2023</t>
  </si>
  <si>
    <t xml:space="preserve"> Mantenimiento de Espacios públicos</t>
  </si>
  <si>
    <t>I6.12.9.  Número de  área de recreación, deportiva o social en una de las cabeceras parroquiales construida.</t>
  </si>
  <si>
    <t>I6.13.6a.  Numero de ) km de bordillos construidos o mantenidos</t>
  </si>
  <si>
    <t>M6.13.6a. Construir y mantener al
menos un (1) km de bordillos
hasta 2023.</t>
  </si>
  <si>
    <t xml:space="preserve">
PY6.13.7. Implementación 
de cruces de agua en la 
ciudad y cabeceras 
parroquiales.
</t>
  </si>
  <si>
    <t>I6.13.7. Numero de  metros 
de cruces de agua en la ciudad y 
cabeceras parroquiales hasta el 
2023.</t>
  </si>
  <si>
    <t>M6.13.7. Implementar 200 metros  de cruces de agua en la ciudad y cabeceras parroquiales hasta el 
2023.</t>
  </si>
  <si>
    <t xml:space="preserve">PY6.13.8. Programa de 
Asfaltado de todos los 
Barrios de la Ciudad del 
Coca. (Plan de alcalde)
</t>
  </si>
  <si>
    <t xml:space="preserve">I6.13.8. Numeros de  kilómetros de 
calle asfaltadas  de El Coca, con accesibilidad a los grupos de atención prioritaria, 
</t>
  </si>
  <si>
    <t xml:space="preserve">M6.13.8. Asfaltar 1 kilómetro de 
calle de El Coca, con accesibilidad 
a los grupos de atención 
prioritaria, hasta el año 2023.
</t>
  </si>
  <si>
    <t>Programa de mantenimiento eléctrico en áreas e infraestructura pública del sector urbano del cantón</t>
  </si>
  <si>
    <t xml:space="preserve">
PG6.13.  Programa del  sistema vial  urbano del  cantón.</t>
  </si>
  <si>
    <t xml:space="preserve">PY6.12.9. Proyecto de construcción de áreas de recreación, deportivas y sociales en las cabeceras Parroquiales. (Plan de alcalde) </t>
  </si>
  <si>
    <t>PG6.13.  Programa del sistema vial urbano del cantón.</t>
  </si>
  <si>
    <t xml:space="preserve">PY6.13.5. Mantenimiento  de 80 kilómetros de vías lastradas en el cantón.
</t>
  </si>
  <si>
    <t>I6.13. Porcentaje de  vías nuevas  construidas, asfaltadas  y mejoradas  incrementadas</t>
  </si>
  <si>
    <t>M6.13. Incrementar al  menos un 8% de vías  nuevas construidas, asfaltadas y adoquinadas hasta el año 2023</t>
  </si>
  <si>
    <t>M6.12.9. Construir una (1) área de recreación, deportiva o social en una de las cabeceras parroquiales, para el uso y acceso de los grupos de atención prioritaria, hasta el año 2023.</t>
  </si>
  <si>
    <t>Programa para implementar sistema de base de datos y manejo de información institucional dirigido al establecimiento de la ventana única</t>
  </si>
  <si>
    <t>Sistema de base de datos  y manejo de información institucional dirigido al establecimiento  de la ventana única</t>
  </si>
  <si>
    <t>Implementar políticas públicas de acuerdo las demandas del territorio y la sociedad civil del cantón Francisco de Orellana.</t>
  </si>
  <si>
    <t>PS01.- Administración del Talento Humano.</t>
  </si>
  <si>
    <t>ADMINISTRACION DE LA DIRECCION DE AGUA POTABLE Y ALCANTARILLADO</t>
  </si>
  <si>
    <t>PG6.5.1.- Sistema de agua potable de los ríos Coca, Payamino y Napo que abastezca todos los Barrios de la Ciudad</t>
  </si>
  <si>
    <t xml:space="preserve">I.6.5.1. Número de sistemas de agua potable construidos para los barrios periféricos de la cabecera cantonal. </t>
  </si>
  <si>
    <t>Gestión Ambiental en el cantón Francisco de Orellana.</t>
  </si>
  <si>
    <t>Realizar 01 programa de educación ambiental en la comunidad.</t>
  </si>
  <si>
    <t>Realizar 01 campañas de difución ambiental en la comunidad.</t>
  </si>
  <si>
    <t>Regularizar al menos 05 obras municipales</t>
  </si>
  <si>
    <t>Realizar 05 informes de cumplimiento ambiental de proyectos municipales.</t>
  </si>
  <si>
    <t>Realizar al menos 350 inspecciones de control ambiental.</t>
  </si>
  <si>
    <t>Realizar 12 informes de  monitoreos ambientales.</t>
  </si>
  <si>
    <t>Realizar 06 inspecciones al año por cada área minera de Régimen de Pequeña Minería autorizada por el GADMFO</t>
  </si>
  <si>
    <t>Realizar 02 inspecciones al año por cada área  de mejoramiento de predio autorizada por el GADMFO</t>
  </si>
  <si>
    <t>Mantener 1 celda operativa para la disposición final de residuos sólidos.</t>
  </si>
  <si>
    <t>Mantener el servicio de recolección de residuos sólidos en al menos 10 parroquias del cantón Francisco de Orellana.</t>
  </si>
  <si>
    <t>Mantener el servicio de aseo y limpieza de espacios públicos de las 33 áreas de barrido.</t>
  </si>
  <si>
    <t>Al menos 37500 plantas producidas en el vivero.</t>
  </si>
  <si>
    <t>Reforestar al menos 2500 m2 de riberas con plántulas de protección en diferentes rios del cantón.</t>
  </si>
  <si>
    <t>Al menos 80% de las áreas verdes mantenidas 02 veces al año.</t>
  </si>
  <si>
    <t xml:space="preserve">DEPARTAMENTO DE RESIDUOS SÓLIDOS </t>
  </si>
  <si>
    <t>PY1.1.1. Proyecto de educación y sensibilización ambiental en el cantón Francisco de Orellana.</t>
  </si>
  <si>
    <t>I1.1. Número de campañas de difusión de educación ambiental a la comunidad, ejecutadas anualmente.</t>
  </si>
  <si>
    <t>PY1.1.2. Regulación, Control y Monitoreo ambiental.</t>
  </si>
  <si>
    <t>I1.2. Número de proyectos y obras que ejecuta el gobierno municipal que cuentan con regularización ambiental anualmente.</t>
  </si>
  <si>
    <t>PY1.3.1. Control a la explotación de materiales áridos y pétreos autorizadas por el GADMFO.</t>
  </si>
  <si>
    <t>PY1.4.1. Cierre Técnico del actual sitio de disposición final de residuos sólidos del cantón Francisco de Orellana.</t>
  </si>
  <si>
    <t>PY1.4.3. Proyecto de aseo, limpieza, recolección, y eliminación de botaderos de residuos sólidos, generados por la ciudadanía del cantón Francisco de Orellana.</t>
  </si>
  <si>
    <t>PY1.5.1 Proyecto de reforestación y cuidado del arbolado urbano y áreas verdes en el cantón Francisco de Orellana.</t>
  </si>
  <si>
    <t>I1.3. Porcentaje de concesiones autorizadas por el GADMFO con control y fiscalización de las labores mineras para la explotación y producción de materiales áridos y pétreos, realizados anualmente.</t>
  </si>
  <si>
    <t xml:space="preserve">I1.4. Número de parroquias del cantón Francisco de Orellana en la que se ejecuta el Plan de Gestión Integral de residuos y desechos sólidos. </t>
  </si>
  <si>
    <t>I1.5. Porcentaje de superficie de áreas verdes del cantón Francisco de Orellana mantenidas semestralmente.</t>
  </si>
  <si>
    <t>ARQ. JUAN SANTIAGO VELASCO ANDRADE</t>
  </si>
  <si>
    <t>TCNLG. SHIRMA CORTES</t>
  </si>
  <si>
    <t>ALCALDESA DEL GADMFO</t>
  </si>
  <si>
    <t>Incentivar una sociedad participativa, con un Estado cercano al servicio de la ciudadanía</t>
  </si>
  <si>
    <t>Garantizar los derechos individuales y colectivos con énfasis en los grupos de atención prioritaria,</t>
  </si>
  <si>
    <t>Incrementar el indice de tramites resueltos hasta un 90%, cumpliendo la normativa legal aplicable durante el año 2023</t>
  </si>
  <si>
    <t>APROBAR 15 ORDENANZAS HASTA EL 31 DE DICIEMBRE DEL 2023</t>
  </si>
  <si>
    <t>M8.5.1.- Implementar un plan de recuperación cartera en funcionamiento e incremento del 10% ingresos propios emitidos al 2023</t>
  </si>
  <si>
    <t>DEPARTAMENTO DE COMUNICACIÓN ESTRATÉGICA</t>
  </si>
  <si>
    <t>PG6.11.-  Mantenimiento de Espacios públicos</t>
  </si>
  <si>
    <t>_______________________________</t>
  </si>
  <si>
    <t>Diseño de los proyectos definitivos de agua potable</t>
  </si>
  <si>
    <t>SUB ÁREA</t>
  </si>
  <si>
    <t>PARTIDA PRESUPUESTARIA</t>
  </si>
  <si>
    <t>DENOMINACIÓN</t>
  </si>
  <si>
    <t>RUBROS</t>
  </si>
  <si>
    <t>UNIDAD DE MEDIDA</t>
  </si>
  <si>
    <t>CANTIDAD</t>
  </si>
  <si>
    <t>COSTO UNITARIO</t>
  </si>
  <si>
    <t>SUBTOTAL</t>
  </si>
  <si>
    <t>IVA</t>
  </si>
  <si>
    <t>COSTO TOTAL CON IVA</t>
  </si>
  <si>
    <t>Departamento de Residuos Sólidos</t>
  </si>
  <si>
    <t>7.5.01.07.001</t>
  </si>
  <si>
    <t>Construcciones y Edificaciones</t>
  </si>
  <si>
    <t>Cierre técnico del actual botadero fase II</t>
  </si>
  <si>
    <t>UNIDAD</t>
  </si>
  <si>
    <t>7.5.05.01.001</t>
  </si>
  <si>
    <t>Obras de Infraestructura</t>
  </si>
  <si>
    <t>Pago Adecuación celda SDF.</t>
  </si>
  <si>
    <t>Global</t>
  </si>
  <si>
    <t>Departamento de Gestión Turística</t>
  </si>
  <si>
    <t>7.5.01.99</t>
  </si>
  <si>
    <t>CONSTRUCCIÓN DEL PROYECTO BOCANA DEL PAYAMINO PARA EL GADMFO.</t>
  </si>
  <si>
    <t>Dirección Administrativa</t>
  </si>
  <si>
    <t xml:space="preserve">MANTENIMIENTO Y REPARACION DE INFRAESTRUCTURA </t>
  </si>
  <si>
    <t xml:space="preserve">MANTENIMIENTO Y ADECUADION DE LA INFRAESTRUCTURA DEL  AUDITORIO MUNICIPAL </t>
  </si>
  <si>
    <t>GLOBAL</t>
  </si>
  <si>
    <t>OBRAS NUEVAS PERIODO FISCAL 2023</t>
  </si>
  <si>
    <t>Dirección de Servicios Municipales</t>
  </si>
  <si>
    <t>7.5.05.01.003</t>
  </si>
  <si>
    <t>Mantenimiento integral planta de faenamiento</t>
  </si>
  <si>
    <t>7.5.05.01.004</t>
  </si>
  <si>
    <t>Mantenimiento y ampliación de exhibidores del Coca Zoo</t>
  </si>
  <si>
    <t>7.5.05.01.005</t>
  </si>
  <si>
    <t>Mantenimiento de infraestructura del mercado virgen del Cisne.</t>
  </si>
  <si>
    <t>Contruccion y mantenimiento de Oficinas, cubierta metalica en la Barcaza del Muelle Municipal  en la ciudad del Coca</t>
  </si>
  <si>
    <t>Departamento de Obra Civil y Vial</t>
  </si>
  <si>
    <t>7.5.01.04.001</t>
  </si>
  <si>
    <t xml:space="preserve">Regenacion urbana de los ejes comerciales y turisticos de la ciudad del </t>
  </si>
  <si>
    <t>REGENERACIÓN URBANA DE LOS EJES COMERCIALES Y TURÍSTICOS DE LA CIUDAD DE EL COCA PRIMERA FASE (PASEO NAPO), CANTÓN FRANCISCO DE ORELLANA, PROVINCIA DE ORELLANA, LICO-GADMFO-008-2022 (CONSORCIO JCN-Procurador Comun Ing. Carlos Antonio Gonzalez Cueva)</t>
  </si>
  <si>
    <t>Unidad</t>
  </si>
  <si>
    <t>7.5.01.04.006</t>
  </si>
  <si>
    <t>Adecuacion del parque barrio los Ceibos 2020</t>
  </si>
  <si>
    <t>MANTENIMIENTO DEL PARQUE DEL BARRIO LOS CEIBOS CANTÓN FRANCISCO DE ORELLANA PROVINCIA DE ORELLANA, MCO-GADMFO- 014-2020, (SB INGENIERÍA Y CONSTRUCCIONES SBCORP S.A.)</t>
  </si>
  <si>
    <t>7.5.01.07.002</t>
  </si>
  <si>
    <t xml:space="preserve">Contruccion de un coliseo cubierto con estructura metalica, graderios y </t>
  </si>
  <si>
    <t>CONSTRUCCIÓN DE COLISEO CUBIERTO, CON ESTRUCTURA METÁLICA, GRADERÍOS Y ESCENARIO, EN LA CABECERA PARROQUIAL SAN JOSÉ DE GUAYUSA, CANTÓN FRANCISCO DE ORELLANA, PROVINCIA DE ORELLANA, MCO-GADMFO-017-2021 (CONSTRURBE C. LTDA., REPRESENTANTE LEGAL LA SEÑORA WENDY KARINA MORA VARGAS)</t>
  </si>
  <si>
    <t>7.5.01.07.003</t>
  </si>
  <si>
    <t>Construccion de las nuevas oficinas de la Direccion Financiera</t>
  </si>
  <si>
    <t>CONSTRUCCIÓN DE LAS NUEVAS OFICINAS DE LA DIRECCIÓN FINANCIERA DEL GOBIERNO AUTÓNOMO DESCENTRALIZADO MUNICIPAL  FRANCISCO DE ORELLANA, CANTÓN FRANCISCO DE ORELLANA, PROVINCIA DE ORELLANA, MCO-GADMFO-014-2021.( CONSTRUCCIONES‐SANCHEZ S.A)</t>
  </si>
  <si>
    <t>Departamento de Obras Eléctricas</t>
  </si>
  <si>
    <t>7.5.04.01</t>
  </si>
  <si>
    <t>Líneas, Redes e Instalaciones Eléctricas</t>
  </si>
  <si>
    <t>CONSTRUCCIÓN DEL  SISTEMA DE ALUMBRADO PUBLICO DE LA CALLE AUCA EN LOS TRAMOS COMPREMDIDO ENTRE LA CALLE  GONZALO PIZARRO Y AVENIDA 9 DE OCTUBRE  DE LA CIUDAD  EL COCA, CANTÓN FRANCISCO DE ORELLANA, PROVINCIA ORELLANA.</t>
  </si>
  <si>
    <t>7.5.04.01.001</t>
  </si>
  <si>
    <t xml:space="preserve">Red trifasica de medio voltaje, montaje de transformadores e iluminacion interna </t>
  </si>
  <si>
    <t>CONSTRUCCIÓN DE LA RED TRIFÁSICA DE MEDIO VOLTAJE, MONTAJE DE TRANSFORMADORES E ILUMINACIÓN INTERNA DE LA VÍA DE ACCESO A LA PLANTA DE ASFALTO DEL GOBIERNO AUTÓNOMO DESCENTRALIZADO MUNICIPAL FRANCISCO DE ORELLANA, CANTÓN FRANCISCO DE ORELLANA, PROVINCIA ORELLANA, MCO-GADMFO-012-2021 (ING. CHOMPOY MERA FABRIZIO MANUEL)</t>
  </si>
  <si>
    <t>Dirección de Agua Potable y Alcantarillado</t>
  </si>
  <si>
    <t>7.5.01.01.001</t>
  </si>
  <si>
    <t>Construccion Del Sistema De Agua Potable Para La Cabecera Parroquial Alejandro Labaka</t>
  </si>
  <si>
    <t>7.5.01.01.002</t>
  </si>
  <si>
    <t>Construcción Del Sistema De Agua Potable De La Comunidades De Los Pinos, Valle De Los Aucas Y Dicapari Perteneciente A La Parroquia Inés Arango</t>
  </si>
  <si>
    <t>7.5.01.01.005</t>
  </si>
  <si>
    <t>Mejoramieto y ampliacioón de los sistemas de agua potable, para la cabecera parroquial de Taracoa, y las comunidades; la Florida, Voluntad de Dios, Los Ceibos, Pamiwa Kucha, cantón Francisco de Orellana, Provincia de Orellana</t>
  </si>
  <si>
    <t>7.5.01.01.007</t>
  </si>
  <si>
    <t>construccion del Sistema de agua potable para la Parroquia Rural el Eden</t>
  </si>
  <si>
    <t>7.5.01.01.060</t>
  </si>
  <si>
    <t>Construccion Del Sistema De Agua Potable En La Comunidad Shuar Nantip 2021</t>
  </si>
  <si>
    <t>7.5.01.03.001</t>
  </si>
  <si>
    <t>Construccion de aceras, bordillos, y alcantarillado sanitario y pluvial de la Parroquia el Dorado</t>
  </si>
  <si>
    <t>7.5.01.03.002</t>
  </si>
  <si>
    <t>Construcción del Alcantarillado pluvial, aceras, bordillos y adoquinado de la Parroquia Ines Arango</t>
  </si>
  <si>
    <t>7.5.01.03.003</t>
  </si>
  <si>
    <t>Construcción del alcantarillado pluvial, aceras, bordillos y adoquina de la Parroquia La Belleza</t>
  </si>
  <si>
    <t>7.5.01.03.004</t>
  </si>
  <si>
    <t>Contruccion de alcantarillado sanitario, pluvial, acera, bordillos y adoquinado de la Parroquia Garcia Moreno</t>
  </si>
  <si>
    <t>7.5.01.03.006</t>
  </si>
  <si>
    <t>Construcción del alcantarillado pluvial, aceras, bordillos y adoquina de la Parroquia Nuevo Paraíso</t>
  </si>
  <si>
    <t>7.5.01.03.007</t>
  </si>
  <si>
    <t>Construcción del alcantarillado pluvial, aceras, bordillos y adoquina de la Parroquia Taracoa</t>
  </si>
  <si>
    <t>7.5.05.01.002</t>
  </si>
  <si>
    <t>MEJORAMIENTO Y REPARACIÓN PLANTAS DE AGUA POTABLE URBANAS y RURALES 2022</t>
  </si>
  <si>
    <t>7.5.</t>
  </si>
  <si>
    <t>Urbanizacion y embelleciento</t>
  </si>
  <si>
    <t>CONSTRUCCIÓN DEL ESTADIO DEL BARRIO 27 DE OCTUBRE</t>
  </si>
  <si>
    <t>Contruccion de un Centro de Desarrollo Infantil Cielo Azul</t>
  </si>
  <si>
    <t>Construcciones y edificaciones egresos para la construcción de edificaciones. (CONSTRUCCIÓN DE DOS AULAS, COMEDOR, BODEGA Y ÁREA DE JUEGO CON CUBIERTA EN EL CENTRO DE DESARROLLO INFANTIL “GOTITAS DE AMOR”, UBICADO EN LA PARROQUIA ALEJANDRO LABAKA, CANTÓN FRANCISCO DE ORELLANA, PROVINCIA DE ORELLANA.)</t>
  </si>
  <si>
    <t>CONSTRUCCIÓN Y ADECUACIÓN DEL CENTRO DE DESARROLLO INFANTIL LAS ABEJITAS, CANTÓN FRANCISCO DE ORELLANA,</t>
  </si>
  <si>
    <t>7.5.01.07</t>
  </si>
  <si>
    <t>Construcciones y edificaciones egresos para la construcción de edificaciones.(CONSTRUCCIÓN Y ADECUACIÓN EN EL CENTRO DE DESARROLLO INFANTIL “CUYRANA HUASI”, UBICADO EN LA PARROQUIA LA BELLEZA, CANTÓN FRANCISCO DE ORELLANA, PROVINCIA DE ORELLANA.)</t>
  </si>
  <si>
    <t>OBRAS NUEVAS PARA EL PERIODO FISCAL 2023</t>
  </si>
  <si>
    <t>OBRAS DE ARRASTRE PARA EL PERIODO FISCAL 2023</t>
  </si>
  <si>
    <t xml:space="preserve">CPC </t>
  </si>
  <si>
    <t>C1</t>
  </si>
  <si>
    <t>C2</t>
  </si>
  <si>
    <t xml:space="preserve">PROGRAMA DE  ACTIVIDAD </t>
  </si>
  <si>
    <t xml:space="preserve">Potenciar las capacidades institucionales del GAD Municipal para garantizar el acceso y la transparencia de la información a la ciudadanía con eficacia y eficiencia, a través de sistemas informáticos. </t>
  </si>
  <si>
    <t>Impulsar el Desarrollo Local sostenible a través del control sobre el uso de suelo y el mejoramiento del sistema de comercialización pública que asegure el acceso a alimentos seguros bajo un enfoque de economía popular y solidaria.
Consolidar al cantón como destino turístico, fortaleciendo la calidad de los servicios turísticos de francisco de Orellana.</t>
  </si>
  <si>
    <t>PG3.3. Deportes y Recreación</t>
  </si>
  <si>
    <t>GOBIERNO AUTÓNOMO DESCENTRALIZADO MUNICIPAL FRANCISCO DE ORELLANA</t>
  </si>
  <si>
    <t>PLAN OPERATIVO ANUAL 2024</t>
  </si>
  <si>
    <t>Direccionamiento Estratégico de la legislación y fiscalización del Gobierno Autónomo Descentralizado Municipal de Francisco de Orellana.</t>
  </si>
  <si>
    <t>Administración del Talento Humano</t>
  </si>
  <si>
    <t xml:space="preserve">APROBACIÓN DE ORDENANZAS </t>
  </si>
  <si>
    <t>NUMERO DE ORDENANZA APROBADAS</t>
  </si>
  <si>
    <t>DA01.- Administración de la Dirección Administrativa</t>
  </si>
  <si>
    <t xml:space="preserve">DEPARTAMENTO DE TECNOLOGÍA Y SISTEMAS INFORMÁTICOS </t>
  </si>
  <si>
    <t>Provisión permanente de  servicios y suministros necesarios para la realización de las diferentes actividades que ejecuta la municipalidad (útiles de aseo, útiles de oficina, servicios básicos, servicio de transporte, etc.)</t>
  </si>
  <si>
    <t>Antes de finalizar el tercer trimestre del año 2024 se deberá haber realizado la  Constatación Física de la totalidad de los bienes de propiedad del GADMFO</t>
  </si>
  <si>
    <t>PY6.7.1. Abastecimiento de agua potable para los barrios urbanos del cantón Francisco de Orellana (Plan Alcaldía 2023-2027)</t>
  </si>
  <si>
    <t>I6.7.1. Número de barrios abastecidos de la ciudad total y/o parcialmente con el servicio de agua potable, para favorecer la salud de la población</t>
  </si>
  <si>
    <t xml:space="preserve">PY6.7.3. Programa de operación, mantenimiento y mejoramiento del abastecimiento de agua en el cantón (Plan Alcaldía 2023-2027) </t>
  </si>
  <si>
    <t xml:space="preserve">I6.7.3a. Número de sistemas de abastecimiento de agua potable en operación en la zona urbana y rural anualmente, que son manejados por el GAD Municipal </t>
  </si>
  <si>
    <t>I6.7.3b. Número de sistemas de abastecimiento de agua potable a los que se realiza mantenimiento preventivo y mejorados en la zona urbana y rural anualmente</t>
  </si>
  <si>
    <t xml:space="preserve">I6.7.3c Número dered ampliada del sistema  de agua potable del  barrio Flor del Pantano </t>
  </si>
  <si>
    <t>I6.7.3d. Número de base de datos actualizados de usuarios que consumen los serivicios de agua potable y alcantarillados</t>
  </si>
  <si>
    <t>M6.7.3a. Ejecutar la  operación de 17 sistemas de abastecimiento de agua potable en la zona urbana y rural anualmente, que son manejados por el GAD Municipal hasta el año 2024</t>
  </si>
  <si>
    <t>M6.7.3b. Ejecutar el mantenimiento preventivo y mejoramiento de 17 sistemas de abastecimiento de agua potable en la zona urbana y rural anualmente hasta el año 2024</t>
  </si>
  <si>
    <t>M6.7.3c Ampliar la red del sistema  de agua potable del  barrio Flor del Pantano hasta el año 2024</t>
  </si>
  <si>
    <t>M6.7.3d Actualizar la base de datos de usuarios que consumen los serivicios de agua potable y alcantarillados hasta el año 2024</t>
  </si>
  <si>
    <t>PY6.7.4. Dotar de agua potable a las cabeceras parroquiales. (Plan Alcaldía 2023-2027)</t>
  </si>
  <si>
    <t>I6.7.4a. Número de sistemas de agua potable repotenciados de la cabecera parroquial de Dayuma para mejorar el servicio y a favor de los grupos de atención prioritaria</t>
  </si>
  <si>
    <t>I6.7.4b. Número etapas realizadas del nuevo proyecto del sistema de agua potable de la cabecera parroquial de Guayusa</t>
  </si>
  <si>
    <t>M6.7.4a. Contratar consultoría para  repotenciar el sistema de agua potable de la cabecera parroquial de Dayuma para mejorar el servicio y a favor de los grupos de atención prioritaria, hasta el año 2024</t>
  </si>
  <si>
    <t>M6.7.4b. Realizar la primera etapa del nuevo proyecto del sistema de agua potable de la cabecera parroquial de Guayusa, hasta el año 2024</t>
  </si>
  <si>
    <t>PY6.7.5. Construcción de nuevos sistemas de agua potable en comunidades rurales (Plan Alcaldía 2023-2027)</t>
  </si>
  <si>
    <t>I6.7.5. Número de sistemas de agua potable incrementados en las  comunidades  para reducir los tiempos de recolección de agua de las mujeres y grupos de atención prioritaria</t>
  </si>
  <si>
    <t>M6.7.5. Incrementar en al menos en 5 nuevos sistemas de agua potable en comunidades rurales  para reducir los tiempos de recolección de agua de las mujeres y grupos de atención prioritaria, hasta el 2024</t>
  </si>
  <si>
    <t>PY6.7.6. Mancomunidad de Agua Río Suno (Plan Alcaldía 2023-2027).</t>
  </si>
  <si>
    <t>I6.7.6. Número de obligaciones económicas cumplidas del GADMFO con la Mancomunidad de Agua Potable Río Suno.</t>
  </si>
  <si>
    <t>M6.7.6. Cumplir anualmente con las obligaciones económicas del GADMFO con la Mancomunidad de Agua Potable Río Suno, hasta el año 2024.</t>
  </si>
  <si>
    <t>PY6.7.7. Repotenación de sistemas de agua potable urbanos  (Plan Alcaldía 2023-2027).</t>
  </si>
  <si>
    <t>I6.7.7. Número de  plantas que se ha realizado el mejoramiento de los sistema de automatización control de las plantas de agua potable en la ciudad de El Coca</t>
  </si>
  <si>
    <t>M6.7.7. Realizar al menos en 3 plantas el mejoramiento de los sistema de automatización control de las plantas de agua potable en la ciudad de El Coca, hasta el año 2024.</t>
  </si>
  <si>
    <t>PG6.7. Programa del plan maestro de agua potable (Plan Alcaldía 2023-2027)</t>
  </si>
  <si>
    <t>PY6.8.2. Construcción del alcantarillado sanitario, pluvial, acera, bordillos y adoquinado de la Parroquia García Moreno</t>
  </si>
  <si>
    <t>PY6.8.3. Construcción de proyectos integrales de alcantarillado sanitario, pluvial y otros complementos de infraestructura en las cabeceras parroquiales</t>
  </si>
  <si>
    <t>I6.8.3.  Número de sistemas de alcantarillado sanitario dotados a 3 cabeceras parroquiales, en especial favoreciendo a los grupos de atención prioritaria</t>
  </si>
  <si>
    <t>Sale desde el 2024</t>
  </si>
  <si>
    <t>M6.8.3. Dotar de sistemas de alcantarillado sanitario al menos a 3 cabeceras parroquiales, en especial favoreciendo a los grupos de atención prioritaria, hasta el año 2024.</t>
  </si>
  <si>
    <t>PY6.8.4. Mantenimiento del sistema de alcantarillado sanitario en la zona urbana del cantón (Plan Alcaldía 2023-2027)</t>
  </si>
  <si>
    <t>I6.8.4a. Número de mantenimiento realizado del sistema de alcantarillado sanitario de la zona urbana del cantón, anualmente</t>
  </si>
  <si>
    <t xml:space="preserve">I6.8.4b. Número de servicios especializados contratados de succión para limpieza de redes del sistema de alcantarillado sanitario y pluvial de la zona urbana, anualmente </t>
  </si>
  <si>
    <t>I6.8.4c. Número de sistemas de bombeo optimizados de las  estaciones de captación y bombeo  de aguas residuales del sistema de alcantarillado de la ciudad del Coca</t>
  </si>
  <si>
    <t>M6.8.4a. Realizar el mantenimiento del sistema de alcantarillado sanitario de la zona urbana del cantón, anualmente hasta el año 2024.</t>
  </si>
  <si>
    <t>M6.8.4b. Contratar los servicios especializados de succión para limpieza de redes del sistema de alcantarillado sanitario y pluvial de la zona urbana, anualmente hasta el año 2024.</t>
  </si>
  <si>
    <t>M6.8.4c. Optimizar los sistemas de bombeo de al menos 4 estaciones de captación y bombeo  de aguas residuales del sistema de alcantarillado de la ciudad del Coca, hasta el año 2024</t>
  </si>
  <si>
    <t>PY6.8.5. Mantenimiento del sistema de Alcantarillado pluvial  de la zona urbana. (Plan Alcaldía 2023-2027 )</t>
  </si>
  <si>
    <t>PY6.8.6. Construcción de sistemas de alcantarillado sanitario Y/o pluvial en la zona urbana (incluye otros componentes del sistema vial)</t>
  </si>
  <si>
    <t>I6.8.5. Número de mantenimiento realizado del sistema de alcantarillado pluvial de la zona urbana del cantón</t>
  </si>
  <si>
    <t xml:space="preserve">I6.8.6. Número de proyecto de sistemas de alcantarillado sanitario  y/o pluvial en la zona urbana construidos (incluye otros componentes del sistema vial) </t>
  </si>
  <si>
    <t>M6.8.5. Realizar el mantenimiento del sistema de alcantarillado pluvial de la zona urbana del cantón, anualmente hasta el año 2024.</t>
  </si>
  <si>
    <t>M6.8.6. Construir al menos un nuevo sistemas de alcantarillado sanitario Y/o pluvial en la zona urbana (incluye otros componentes del sistema vial) hasta 2024</t>
  </si>
  <si>
    <t>PG6.8. Programa de saneamiento ambiental (alcantarillado sanitario y pluvial)</t>
  </si>
  <si>
    <t>PY7.3.1. Gestión técnica de la cooperación internacional</t>
  </si>
  <si>
    <t>PY7.3.2. Gestión de la planificación operativa institucional del GADMFO</t>
  </si>
  <si>
    <t>I7.3.1. Número de planes de gestión de cooperación internacional del GADMFO, elaborados.</t>
  </si>
  <si>
    <t>M7.3.1b. Número de acciones de seguimiento a convenios de cooperación y asistencia técnica, ejecutadas.</t>
  </si>
  <si>
    <t>M7.3.1a. Formular y elaborar un plan de gestión de cooperación internacional del GADMFO, hasta el año 2024.</t>
  </si>
  <si>
    <t>M7.3.1b. Ejecutar 5 acciones de seguimiento a convenios de cooperación y asistencia técnica, hasta el 31 de diciembre del 2024</t>
  </si>
  <si>
    <t>I7.3.2a. Número de planes operativos anuales del GADMFO consolidados anualmente.</t>
  </si>
  <si>
    <t>I7.3.2b. Número de gestiones anuales del Sistema de Informacion de Gobiernos Autónomos Descentralizados SIGAD de GADMFO  ejecutados</t>
  </si>
  <si>
    <t>I7.3.2c. Número de apoyos técnicos al proceso de actualización, alineación y ajuste del PDOT Cantonal de GADMFO, realizados.</t>
  </si>
  <si>
    <t>M7.3.2a. Consolidar anualmente el plan operativo del GADMFO hasta el año 2024</t>
  </si>
  <si>
    <t>M7.3.2d. Elaborar y revisar al menos  50 informes de reforma al PAC, POA y Presupuesto, hasta el 31 de diciembre del 2024</t>
  </si>
  <si>
    <t>M73.2e. Elaborar 150 certificaciones poa, hasta el 31 de diciembre del 2024.</t>
  </si>
  <si>
    <t>M7.3.2b. Ejecutar Gestión anual del Sistema de Informacion de Gobiernos Autónomos Descentralizados SIGAD de GADMFO  hasta el año 2024</t>
  </si>
  <si>
    <t>M7.3.2c. Realizar apoyo técnico al proceso de actualización, alineación y ajuste del PDOT Cantonal de GADMFO, hasta el año 2024</t>
  </si>
  <si>
    <t>PG7.3. Planificación institucional</t>
  </si>
  <si>
    <t xml:space="preserve">PG7.4. Sistema de Información Local </t>
  </si>
  <si>
    <t xml:space="preserve">I7.4.1. Número de sistema de información local implementados </t>
  </si>
  <si>
    <t>M7.4.1. Implementar un sistema de información hasta el año 2024.</t>
  </si>
  <si>
    <t xml:space="preserve">PG6.1. Estudios y diseños de equipamientos e infraestructura en base de las competencias, funciones municipales y apoyo a las necesidades de la ciudadanía (Plan Alcaldía 2023-2027) </t>
  </si>
  <si>
    <t>PY6.1.1. Estudios para la construcción del parque lineal en la zona urbana del cantón Francisco de Orellana (Plan Alcaldía 2023-2027)</t>
  </si>
  <si>
    <t>PY6.1.2. Estudios para áreas de recreación y áreas verdes para fortalecer la regeneración de la zona urbana del cantón (Plan Alcaldía 2023-2027)</t>
  </si>
  <si>
    <t>PY6.1.3. Estudios o diseños de proyectos tomando en cuenta competencias y funciones municipales y pedidos de la ciudadanía (Plan Alcaldía 2023-2027)</t>
  </si>
  <si>
    <t>I6.1.1.  Número de consultorias de diseño y estudio del parque lineal de la zona urbana del cantón Francisco de Orellana realizado, con accesibilidad a los grupos de atención prioritaria, contratadas.</t>
  </si>
  <si>
    <t>M6.1.1. Contratar consultoría para realizar estudios y diseños de la  construcción del parque lineal de la zona urbana del cantón Francisco de Orellana, con accesibilidad a los grupos de atención prioritaria (Plan Alcaldía 2023-2027)</t>
  </si>
  <si>
    <t>I6.1.2.  Número de consultorias de diseño y estudio de áreas de recreación y áreas verdes para fortalecer la regeneración de la zona urbana con accesibilidad a los grupos de atención prioritaria, contartados.</t>
  </si>
  <si>
    <t>M6.1.2. Contratar al menos una consultoria para realizar  estudios y diseños de áreas de recreación y áreas verdes para fortalecer la regeneración de la zona urbana del cantón con accesibilidad a los grupos de atención prioritaria hasta el año 2024</t>
  </si>
  <si>
    <t>I6.1.3.  Número de proyectos elaborados anualmente de estudios, diseños y/o actualizaciones de estudios y diseños de acuerdo con competencias y funciones municipales y pedidos de la ciudadanía</t>
  </si>
  <si>
    <t>M6.1.3. Elaborar al menos 15 proyectos anuales de estudios, diseños y/o actualizaciones de estudios y diseños de acuerdo con competencias y funciones municipales y pedidos de la ciudadanía hasta el año 2024</t>
  </si>
  <si>
    <t>Realizar 02 programa de educación ambiental en la comunidad.</t>
  </si>
  <si>
    <t>Mantener 01 programa "Acción Ambiental".</t>
  </si>
  <si>
    <t>Realizar 01 campaña de agroecología</t>
  </si>
  <si>
    <t>PG1.2. Calidad Ambiental.</t>
  </si>
  <si>
    <t>PY1.1.2. Regularización, Prevención y Monitoreo ambiental</t>
  </si>
  <si>
    <t>PY1.4.1. Cierre Técnico de la etapa 2 del sitio de disposición final de residuos sólidos del cantón Francisco de Orellana (Plan Alcaldía 2023-2027)</t>
  </si>
  <si>
    <t>PY1.4.3. Proyecto de aseo, limpieza, recolección,  y eliminación de botaderos de residuos sólidos, generados por La ciudadanía del cantón Francisco de Orellana</t>
  </si>
  <si>
    <t>Realizar Cierre Técnico etapa 2.</t>
  </si>
  <si>
    <t>Mantener el servicio de recolección en al menos 10 parroquias.</t>
  </si>
  <si>
    <t>Reproducción anual de almenos 40000 plantas.</t>
  </si>
  <si>
    <t>Mantenimiento anual de almenos de 80% de áreas verdes municipales.</t>
  </si>
  <si>
    <t xml:space="preserve"> PY6.10.2. Construcción de  infraestructuras eléctricas</t>
  </si>
  <si>
    <t xml:space="preserve">PY6.13.8. Programa de Asfaltado de todos los Barrios de la Ciudad del Coca. (Plan de alcalde)
</t>
  </si>
  <si>
    <t xml:space="preserve">PY6.13.7. Implementación de cruces de agua en la ciudad y cabeceras parroquiales.
</t>
  </si>
  <si>
    <t>PY6.14.1. Campañas y ferias de vinculación comunitaria y educativa y puntos de control sobre el uso de espacio público y control ambiental.</t>
  </si>
  <si>
    <t>PY6.14.2. Fortalecer el control del espacio y de bienes de uso y de dominio público del GAD Municipal en el cantón</t>
  </si>
  <si>
    <t>I6.14.2a. Número zonas control mantenidas del buen uso del espacio público para precautelar la seguridad ciudadana en el cantón.</t>
  </si>
  <si>
    <t>M6.14.2a. Mantener al menos 6 zonas control del buen uso del espacio público para precautelar la seguridad ciudadana en el cantón, hasta el año 2024 (agentes de control)</t>
  </si>
  <si>
    <t>I6.14.2b.Número de puntos de control establecidos de los bienes del GAD Municipal, para precautelar la seguridad ciudadana y comercial</t>
  </si>
  <si>
    <t>M6.14.2b. Establecer al menos 27 puntos de control de los bienes del GAD Municipal, para precautelar la seguridad ciudadana y comercial, hasta el año 2024 (guardianía).</t>
  </si>
  <si>
    <t>I6.14.2c. Número de planes equipamiento anuales  (movilización, etc) para precautelar la seguridad ciudadana en el espacio público</t>
  </si>
  <si>
    <t>M6.14.2c. Realizar un plan de equipamiento anual (movilización,  etc) para precautelar la seguridad ciudadana en el espacio público, en el año 2024</t>
  </si>
  <si>
    <t>I6.14.1b. Número de Campañas y ferias de vinculación comunitaria y educativa sobre el uso de espacio público y control ambiental.</t>
  </si>
  <si>
    <t>M6.14.1b. Ejecutar al menos 2 campañas y ferias de vinculación comunitaria y educativa sobre el uso de espacio público y control ambiental, en el año 2024</t>
  </si>
  <si>
    <t>PY6.14.3. Implementar procesos de prevención y sanción mediante la aplicación de ordenanzas sobre el uso y control del espacio público y contaminación ambiental en el cantón</t>
  </si>
  <si>
    <t>I6.14.3a. Número de operativos anuales realizados en el control de patentes y permisos de uso del espacio público en la zona urbana</t>
  </si>
  <si>
    <t>M6.14.3a. Realizar al menos 1 operativos anuales en el control de patentes y permisos de uso del espacio público en la zona urbana, en el año 2024 (Comisaría Municipal)</t>
  </si>
  <si>
    <t>I6.14.3a. Número de operativos anuales en el control de predios, terrenos y viviendas en el cantón</t>
  </si>
  <si>
    <t>M6.14.3a. Realizar al menos un operativo anual en el control de predios, terrenos y viviendas en el cantón, en el año 2024 (Comisaría Ambiental)</t>
  </si>
  <si>
    <t>PY6.15.2. Adquisición e instalación de equipos para fortalecer el sistema de video vigilancia municipal del departamento de prevención en seguridad ciudadana</t>
  </si>
  <si>
    <t>I6.15.2. Número de nuevos equipos adquiridos de videovigilancia  para fortalecer la seguridad ciudadana</t>
  </si>
  <si>
    <t>M6.15.2. Adquirir al menos 5 nuevos equipos de videovigilancia (5 cámaras, 20 radios portátiles,1 servidores de almacenamientos, 10 gabinetes metálicos de soporte para cámaras) para fortalecer la seguridad ciudadana, hasta el año 2024</t>
  </si>
  <si>
    <t>I6.15.2. Número de cámaras instaladas de videovigilancia en las cabeceras parroquiales que tengan acceso a fibra óptica del cantón</t>
  </si>
  <si>
    <t>M6.15.2. Instalar al menos 2 cámaras de videovigilancia en las cabeceras parroquiales que tengan acceso a fibra óptica del cantón, hasta el año 2024</t>
  </si>
  <si>
    <t>I3.3.1. Número de niños, niñas, adolescentes y jóvenes que fomentan la actividad deportiva y recreativa del cantón anualmente</t>
  </si>
  <si>
    <t>M3.3.1. Fomentar la actividad deportiva y recreativa de al menos 400 niños, niñas, adolescentes y jóvenes del cantón anualmente hasta el 2024</t>
  </si>
  <si>
    <t>I3.3.2. Número de personas que fomentan la actividad física a través de la recreación integral anualmente hasta el 2024.</t>
  </si>
  <si>
    <t>M3.3.2. Fomentar la actividad física en al menos 100 personas a través de la recreación integral anualmente hasta el 2024.</t>
  </si>
  <si>
    <t xml:space="preserve">I3.3.4.  Número de personas fortalecidas en habilidades artísticas  anualmente </t>
  </si>
  <si>
    <t>M3.3.4. Fortalecer las habilidades artísticas de al menos 100 personas anualmente hasta el año 2024</t>
  </si>
  <si>
    <t xml:space="preserve">I3.1.1. Número niños, niñas y adolescentes de 5 a 17 años en condición de trabajo infantil anualmente con derechos restituidos </t>
  </si>
  <si>
    <t>M3.1.1. Restituir los derechos de al menos 80 niños, niñas y adolescentes de 5 a 17 años en condición de trabajo infantil anualmente hasta el 2024</t>
  </si>
  <si>
    <t>I3.1.2a. Número de niños y niñas de 1 a 3 años de edad  anualmente que se promueve el desarrollo infantil integral</t>
  </si>
  <si>
    <t xml:space="preserve">I3.1.2b. Adecuar y ampliar la infraestructura de los CIDI para promover el desarrollo infantil de niñas y niños de 1 año a 3 años </t>
  </si>
  <si>
    <t>M3.1.2b. Adecuar y ampliar la infraestructura de los CIDI para promover el desarrollo infantil de niñas y niños de 1 año a 3 años, hasta el año 2024</t>
  </si>
  <si>
    <t>I3.1.3. Número de personas con discapacidad (18-65 años) mejoradas el desarrollo de habilidades e independencia anualmente</t>
  </si>
  <si>
    <t>4M3.1.3. Mejorar el desarrollo de habilidades e independencia de al menos 300 personas con discapacidad de 18 – 64 años con 11 meses, 29 días anualmente hasta el 2024</t>
  </si>
  <si>
    <t xml:space="preserve">I3.1.4a. Brindar atención integral al menos 100 adultos mayores de la zona urbana del cantón anualmente </t>
  </si>
  <si>
    <t>M3.1.4a. Brindar atención integral al menos 100 adultos mayores de la zona urbana del cantón anualmente hasta el 2024</t>
  </si>
  <si>
    <t>I3.1.4b. Número de terrenos legalizados para la construcción de un centro de acogida del adulto mayor en la zona urbana</t>
  </si>
  <si>
    <t>M3.1.4b. Realizar la legalización de un terreno para la construcción de un centro de acogida del adulto mayor en la zona urbana</t>
  </si>
  <si>
    <t>I3.1.5. Brindar atención integral al menos 578 adultos mayores de la zona urbana marginal y rural del cantón anualmente</t>
  </si>
  <si>
    <t>M3.1.5. Brindar atención integral al menos 578 adultos mayores de la zona urbana marginal y rural del cantón anualmente hasta el 2024.</t>
  </si>
  <si>
    <t>PY3.2.2. Proyecto de fortalecimiento las habilidades y destrezas de las emprendedoras/es que los lleve a lograr su autonomía económica</t>
  </si>
  <si>
    <t>PY3.2.3. Proyecto de capacitación en formación artesanal para personas afectadas por la movilidad humana (migrantes internos y externos)</t>
  </si>
  <si>
    <t>PY3.2.4. Propuestas de institucionalidad de cumplimiento y transversalización del enfoque de género (Plan Alcaldía 2023-2027)</t>
  </si>
  <si>
    <t>I3.2.1. Número de asociaciones fortalecidas las capacidades organizativas mediante la asistencia técnica organizativa anualmente</t>
  </si>
  <si>
    <t>M3.2.1. Fortalecer las capacidades organizativas de al menos 10 asociaciones mediante la asistencia técnica organizativa anualmente hasta el 2024</t>
  </si>
  <si>
    <t xml:space="preserve">I3.2.2. Número emprendedores fortalecidos las habilidades y destrezas en cursos de panadería, pastelería, gastronomía, corte y confección, belleza y artes visuales </t>
  </si>
  <si>
    <t>M3.2.2a. Fortalecer las habilidades y destrezas de al menos 150 emprendedores en cursos de panadería, pastelería, gastronomía, corte y confección, belleza y artes visuales hasta el 2024</t>
  </si>
  <si>
    <t>I3.2.2b. Número de proyecto anual gestionado y apoyado para obtener capital semilla con enfoque de género dirigido a grupos de atención prioritaria y colectivos sociales</t>
  </si>
  <si>
    <t>M3.2.2b. Gestionar y apoyar con la elaboración de al menos un proyecto anual para obtener capital semilla con enfoque de género dirigido a grupos de atención prioritaria y colectivos sociales hasta el 2024</t>
  </si>
  <si>
    <t>I3.2.2c. Número de Escuela de Liderazgo creada y fortalecida para formar líderes y lideresas en temas de empoderamiento, respeto a los derechos humanos, acceso equitativo de la participación ciudadana</t>
  </si>
  <si>
    <t>M3.2.2c. Crear y fortalecer una Escuela de Liderazgo para formar líderes y lideresas en temas de empoderamiento, respeto a los derechos humanos, acceso equitativo de la participación ciudadana hasta el 2024</t>
  </si>
  <si>
    <t>I3.2.3. Número de personas capacitadas en formación profesional que son afectadas por la movilidad humana (migrantes internos y externos)</t>
  </si>
  <si>
    <t>M3.2.3. Capacitar en formación profesional al menos a 50 personas afectadas por la movilidad humana (migrantes internos y externos) hasta el 2024</t>
  </si>
  <si>
    <t xml:space="preserve">I3.2.4a. Número de manual de género institucional realizado para sensibilización del enfoque de igualdad de género </t>
  </si>
  <si>
    <t>M3.2.4a. Realizar un manual de género institucional para sensibilización del enfoque de igualdad de género hasta el 2024</t>
  </si>
  <si>
    <t>M3.2.4b. Porcentaje del personal capacitados de las direcciones de procesos de  valor agregado y que realiza atención a la ciudadanía en transversalización e igualdad de género</t>
  </si>
  <si>
    <t>M3.2.4b. Capacitar al menos 10% del personal de las direcciones de procesos de  valor agregado y que realiza atención a la ciudadanía en transversalización e igualdad de género  hasta el 2024</t>
  </si>
  <si>
    <t>I3.2.4c. Número de propuestas realizadas para institucionalizar la igualdad de género, mediante ordenanzas</t>
  </si>
  <si>
    <t>M3.2.4c. Realizar al menos dos propuestas para institucionalizar la igualdad de género, mediante ordenanzas, hasta el 2024</t>
  </si>
  <si>
    <t>I3.2.4d. Número de eventos en los que se ha participado en la Red Prevención de Atención de la Violencia PAV</t>
  </si>
  <si>
    <t>M3.2.4d. Participar al menos en 10 eventos de la Red Prevención de Atención de la Violencia PAV, hasta el 2024</t>
  </si>
  <si>
    <t>I3.2.4e. Número de eventos  anuales realizados en la sensibilización y apoyo a la igualdad de género</t>
  </si>
  <si>
    <t>M3.2.4e. Realizar al menos en uno eventos  anuales de la sensibilización y apoyo a la igualdad de género, hasta el 2024</t>
  </si>
  <si>
    <t>PG4.2.- Administración del Cementerio</t>
  </si>
  <si>
    <t>PY4.2.1 Construcción de la infraestructura para el crematorio, en el cementerio general Victoria del cantón Francisco de Orellana, Provincia de Orellana.</t>
  </si>
  <si>
    <t>PY 4.2.2 Construcción de la tercera etapa del cementerio general Victoria, cantón Francisco de Orellana.</t>
  </si>
  <si>
    <t>I 4.2. Porcentaje de hectáreas de superfici acondicionada del área del cementerio municipal incrementado</t>
  </si>
  <si>
    <t>M4.2.1 Ampliar en al menos 5000 metros cuadrados de área del cementerio La Victoria, incluyendo construcción de crematori por pandemia del COVID 19, hasta el año 2023</t>
  </si>
  <si>
    <t>PG4.3 Fortalecimiento del desarrollo económico local</t>
  </si>
  <si>
    <t>PY4.3.2 Mejoramiento de infraestructura y apoyo a cadenas productivas y de comercialización</t>
  </si>
  <si>
    <t>I4.3 Número de iniciativas de economía popular y solidaria fortalecidas.</t>
  </si>
  <si>
    <t>M4.3.2a. Mantener operativa el 70% de la infraestructura municipal destinada a la comercialización, en apoyo al comercio local y comunitario con un 50% de enfoque de género, anualmente hasta el año 2023</t>
  </si>
  <si>
    <t>PG5.2.- Administración del Centro de Tenencia de Fauna silvestre, COCA ZOO, Zoológico Municipal.</t>
  </si>
  <si>
    <t>PY5.2.1 Programa difusión y sensibilización del Zoológico Municipal y los PIAVs.</t>
  </si>
  <si>
    <t>PY5.2.1Programa de mantenimiento anual del centro de tenencia de Fauna Silvestre, COCA ZOO, Zoológico Municipal.</t>
  </si>
  <si>
    <t>I5.2 Porcentaje de Unidades y Centros de Educativos del cantón Francisco de Orellana, en temas de conservación ambiental y cultutal, capacitados</t>
  </si>
  <si>
    <t>M5.2.1 Implementar al menos 6 campañas de difusión y sensibilización de COCA ZOO y los PIAVs considerando los enfoques de igualdad, hasta el año 2023.</t>
  </si>
  <si>
    <t>M5.2.2 Realizar un mantenimiento del centro de tenencia de Fauna Silvestre anualmente, hasta el año 2023</t>
  </si>
  <si>
    <t>PG4.1.1.- Administración del centro de faenamiento</t>
  </si>
  <si>
    <t>PY4.1.1. Mantenimiento del Centro de faenamiento</t>
  </si>
  <si>
    <t>I 4.1. Porcentaje de animales faenados con manejo de registro (trazabilidad)</t>
  </si>
  <si>
    <t>M4.1.1 Repotenciar la infraestructura del centro de faenamiento, anualmente hasta el año 2023</t>
  </si>
  <si>
    <t>M4.3.5. Participar y difundir productos 100% hechos en el Coca en al menos 2 ferias, eventos y demás actividades de promoción que fomenten el desarrollo económico, hasta el año 2024.</t>
  </si>
  <si>
    <r>
      <t xml:space="preserve">I4.3.5. </t>
    </r>
    <r>
      <rPr>
        <sz val="11"/>
        <color theme="1"/>
        <rFont val="Century"/>
        <family val="1"/>
      </rPr>
      <t xml:space="preserve"> Número de ferias, eventos y demás actividades de promoción en el que o participen y difundan productos 100% hechos en el Coca.</t>
    </r>
  </si>
  <si>
    <r>
      <t xml:space="preserve">PY4.3.5. </t>
    </r>
    <r>
      <rPr>
        <sz val="11"/>
        <color theme="1"/>
        <rFont val="Century"/>
        <family val="1"/>
      </rPr>
      <t>Difusión y promoción de productos 100% hechos en el Coca.</t>
    </r>
  </si>
  <si>
    <r>
      <t>PY4.3.1.</t>
    </r>
    <r>
      <rPr>
        <sz val="11"/>
        <rFont val="Century"/>
        <family val="1"/>
      </rPr>
      <t xml:space="preserve"> Promover el desarrollo de los emprendimientos de economía popular y solidaria, con miras al mercado local y/o nacional.</t>
    </r>
  </si>
  <si>
    <r>
      <t xml:space="preserve">I4.3.2. </t>
    </r>
    <r>
      <rPr>
        <sz val="11"/>
        <rFont val="Century"/>
        <family val="1"/>
      </rPr>
      <t>Número de emprendimientos fortalecidos para la comercialización, promoción y difusión en el mercado local y/o nacional.</t>
    </r>
  </si>
  <si>
    <r>
      <t xml:space="preserve">M4.3.2. </t>
    </r>
    <r>
      <rPr>
        <sz val="11"/>
        <rFont val="Century"/>
        <family val="1"/>
      </rPr>
      <t>Apoyar y fortalecer al menos 15 emprendimientos de Francisco de Orellana para la comercialización, promoción y difusión en el mercado local y/o nacional, hasta 2024.</t>
    </r>
  </si>
  <si>
    <t>PY5.1.3. Proyecto de promoción y difusión del Destino Francisco de Orellana.</t>
  </si>
  <si>
    <t>M5.1.3b. Participar como destino turístico en al menos 3 ferias, eventos y demás actividades de promoción y desarrollo turístico, hasta el año 2024.</t>
  </si>
  <si>
    <t>M5.1.3b. Elaborar y difundir al menos 6 materiales promocionales e informativos turísticos, hasta el año 2024.</t>
  </si>
  <si>
    <r>
      <t xml:space="preserve">I5.1.3b. </t>
    </r>
    <r>
      <rPr>
        <sz val="11"/>
        <color theme="1"/>
        <rFont val="Century"/>
        <family val="1"/>
      </rPr>
      <t>Participar como destino turístico Número de ferias, eventos y demás actividades de promoción y desarrollo turístico que participan como destino turístico.</t>
    </r>
  </si>
  <si>
    <r>
      <t xml:space="preserve">I5.1.3c. </t>
    </r>
    <r>
      <rPr>
        <sz val="11"/>
        <color theme="1"/>
        <rFont val="Century"/>
        <family val="1"/>
      </rPr>
      <t>Número de materiales promocionales e informativos turísticos elaborados y difundidos.</t>
    </r>
  </si>
  <si>
    <t>DTTTSV01.- Administración de la Dirección de Tránsito, Transporte Terrestre y Seguridad Vial</t>
  </si>
  <si>
    <t>PG6.17. Programa de planificación y mejoramiento del sistema de transporte público y comercial en el cantón Francisco de Orellana</t>
  </si>
  <si>
    <t>PY6.17.1. Reingeniería de rutas y frecuencias del transporte Intracantonal para las comunidades. (Plan Alcaldía 2023-2027)</t>
  </si>
  <si>
    <t>PY6.17.2. Regulación de transporte de uso público y comercial</t>
  </si>
  <si>
    <t>I6.17.1a. Porcentaje de control del cumplimiento de las rutas del transporte intracantonal</t>
  </si>
  <si>
    <t>I6.17.1b. Porcentaje de control del cumplimiento de las frecuencias del transporte intracantonal</t>
  </si>
  <si>
    <t>M6.17.1a. Controlar el cumplimiento de al menos el 50% de las rutas del transporte intracantonal, en las cuales las operadoras de transporte público se comprometen a dar accesibilidad a grupos de atención prioritaria, hasta el año 2024.</t>
  </si>
  <si>
    <t>M6.17.1b. Controlar el cumplimiento de al menos el 50% de las frecuencias del transporte intracantonal, en las cuales las operadoras de transporte público se comprometen a dar accesibilidad a grupos de atención prioritaria, hasta el año 2024.</t>
  </si>
  <si>
    <t xml:space="preserve">I6.17.2a. Porcentaje de atención anual de los solicitudes de títulos habilitantes </t>
  </si>
  <si>
    <t>M6.17.2a. Atender anualmente al menos el 90% de los solicitudes de títulos habilitantes anualmente hasta el año 2024.</t>
  </si>
  <si>
    <t>I6.17.2b. Número de controles anuales de revisión vehicular complementariamente con la Policía Nacional</t>
  </si>
  <si>
    <t>M6.17.2b. Coordinar al menos 20 controles anuales de revisión vehicular complementariamente con la Policía Nacional, hasta el año 2024.</t>
  </si>
  <si>
    <t>PG6.18. Programa de señalización y semaforización en el cantón (Plan Alcaldía 2023-2027)</t>
  </si>
  <si>
    <t>PY6.18.1. Mejorar la señalización, semaforización en todo el cantón (Plan Alcaldía 2023-2027)</t>
  </si>
  <si>
    <t>I6.18.1a.1. Número de metros cuadrados anuales de señalización horizontal en el cantón, para mejorar la vialidad y movilidad ciudadana</t>
  </si>
  <si>
    <t>M6.18.1a.1 Ejecutar al menos 2500 metros cuadrados anuales de señalización horizontal en el cantón, para mejorar la vialidad y movilidad ciudadana,  hasta el 2024</t>
  </si>
  <si>
    <t>I6.18.1a.2 Número de señaléticas verticales anualmente en el cantón, para mejorar la vialidad y movilidad ciudadana</t>
  </si>
  <si>
    <t>M6.18.1a.2.Implementar al menos 50 señaléticas verticales anualmente en el cantón, para mejorar la vialidad y movilidad ciudadana, hasta el 2024</t>
  </si>
  <si>
    <t>I6.18.1b. Número de intersecciones de calles en la zona urbana con semáforos operativos para mejorar la movilidad vehicular y ciudadana</t>
  </si>
  <si>
    <t>M6.18.1b. Mantener operativamente 28 intersecciones de calles en la zona urbana con semáforos operativos para mejorar la movilidad vehicular y ciudadana, hasta el 2024</t>
  </si>
  <si>
    <t>PG6.19. Programa de capacitación</t>
  </si>
  <si>
    <t>PY6.19.1. Capacitación y concentización a operadoras de transporte intracantonal y ciudadanía</t>
  </si>
  <si>
    <t>I6.19.1. Número de eventos de capacitación en beneficio de transportistas de las operadoras de transporte intracantonal anuales</t>
  </si>
  <si>
    <t>M6.19.1. Realizar al menos 2 eventos de capacitación en beneficio de transportistas de las operadoras de transporte intracantonal anualmente hasta el año 2024.</t>
  </si>
  <si>
    <t xml:space="preserve">I6.19.2. Número de campañas anuales de seguridad vial a la ciudadanía </t>
  </si>
  <si>
    <t>M6.19.2. Realizar al menos 2 campañas anualmente de seguridad vial a la ciudadanía el año 2024.</t>
  </si>
  <si>
    <t xml:space="preserve">I6.19.3. Número de campañas anuales en favor del biciusuario y el uso de ciclovías </t>
  </si>
  <si>
    <t>M6.19.3. Realizar al menos 1 campaña anualmente en favor del biciusuario y el uso de ciclovías el año 2024.</t>
  </si>
  <si>
    <t xml:space="preserve">P6.20. Programa de revisión y matriculación vehicular de Transporte terrestre. </t>
  </si>
  <si>
    <t>PY6.20.2. Matriculación y revisión vehicular del transporte terrestre</t>
  </si>
  <si>
    <t>I6.20.1a. Número de Centro de Revisión Técnica Vehicular implementado</t>
  </si>
  <si>
    <t>M6.20.1a. Implementar y poner en funcionamiento un Centro de Revisión Técnica Vehicular, hasta el año 2024</t>
  </si>
  <si>
    <t>I6.20.1a. Número de gestiones para la operación y funcionamiento de un predio de la Dirección de TTTSV</t>
  </si>
  <si>
    <t>M6.20.1a. Gestionar un predio para la operación y funcionamiento de la Dirección de TTTSV, hasta el año 2024</t>
  </si>
  <si>
    <t>I6.20.1b Número de trámites anuales en matriculación y revisión vehicular</t>
  </si>
  <si>
    <t>M6.20.1b Realizar al menos 12000 trámites anualmente en matriculación y revisión vehicular, hasta el año 2024</t>
  </si>
  <si>
    <t>M6.4.1 Realizar 200 levantamientos planimetricos y topograficos para apoyar procesos de legalización, resolución de conflictos de linderos y proyectos municipales, hasta el año 2024</t>
  </si>
  <si>
    <t>I6.2.1.-  Nuemros de Informes y planos de levantamientos topograficos y planimétricos de lotes en el cantón Fco. De Orellana</t>
  </si>
  <si>
    <t>PY6.4.a. Levantamiento planimétrico y topográfico dentro del cantón</t>
  </si>
  <si>
    <t>PG.4. Programa de servicios topográficos</t>
  </si>
  <si>
    <t xml:space="preserve">M6.5.1. Legalizar al menos 75 hasta el año 2024
</t>
  </si>
  <si>
    <t>M6.6.2. Actualizar al menos el 90% del catastro de predios rurales, áreas comunales, áreas verdes en cabeceras parroquiales y asentamientos de categoría 3, hasta el año 2024.</t>
  </si>
  <si>
    <t>M6.6.1. Actualizar al menos el 90% del catastro de predios urbanos, hasta el año 2024.</t>
  </si>
  <si>
    <t>M6.5.2. Aprobar al menos 425 permisos para aprobación de planos y permisos de construcción.</t>
  </si>
  <si>
    <t>M6.3.1. Legalizar el 4% de predios municipales con posesión, hasta el año 2024.</t>
  </si>
  <si>
    <t>M6.2.1. Regularizar 5 asentamiento humanos de hecho en el área urbana.</t>
  </si>
  <si>
    <t>M6.2.2. Regularizar 3 cabecera parroquial hasta el 2024.</t>
  </si>
  <si>
    <t>M6.2.1. Número de asentamiento humanos regularizados de hecho en el área urbana, hasta el año 2024.</t>
  </si>
  <si>
    <t>I6.2.2. Número cabeceras parroquiales regularizados, hasta el año 2025</t>
  </si>
  <si>
    <t>GASTOS COMUNES DE LA ENTIDAD</t>
  </si>
  <si>
    <t>SERVICIO DE LA DEUDA</t>
  </si>
  <si>
    <t>511.- GASTOS COMUNES DE LA ENTIDAD</t>
  </si>
  <si>
    <t xml:space="preserve">                                       MATRIZ POA 2024 - CONSOLIDADO</t>
  </si>
  <si>
    <t>GADMFO-DDCP-SV-CON-03-2024-002</t>
  </si>
  <si>
    <t>PY7.4.2. Actualización del PDOT y PUGS</t>
  </si>
  <si>
    <t xml:space="preserve">M7.4.2. Número de informes técnicos elaborados para el proceso de ajuste, alineación y/o actualización del PDOT y PUGS cantonal vigente </t>
  </si>
  <si>
    <t>M7.4.2. Elaborar un informe técnico para el proceso de ajuste, alineación y/o actualización del PDOT y PUGS cantonal vigente hasta el año 2024.</t>
  </si>
  <si>
    <t>4. Aumentar la recaudación de tributos directos en relación al total de recaudación de tributos al 2023; 7 aumentar anualmente los ingresos propios recaudados por impuesto predial del Gad municipal hasta el 2024.</t>
  </si>
  <si>
    <t xml:space="preserve"> </t>
  </si>
  <si>
    <t xml:space="preserve">Garantizar la sostenibilidad ambiental en el cantón a través del ordenamiento del territorio y la regulación de las actividades humanas, promoviendo la conservación y el manejo sustentable de los bienes y servicios ecosistémicos previniendo y reduciendo las amenazas naturales y antrópicas </t>
  </si>
  <si>
    <t>Presentación del Informe Anual de Constatación Física del  Período Fiscal 2024</t>
  </si>
  <si>
    <t>ASITIR A 40  SESIONES DE CONCEJO MUNICIPAL HASTA EL 31DE DICIEMBRE DEL 2024</t>
  </si>
  <si>
    <t xml:space="preserve"> 150,570.53</t>
  </si>
  <si>
    <t xml:space="preserve"> 242,797.46</t>
  </si>
  <si>
    <t xml:space="preserve"> 1,453,007.66</t>
  </si>
  <si>
    <t xml:space="preserve"> 451,764.85</t>
  </si>
  <si>
    <t xml:space="preserve"> 895,093.54</t>
  </si>
  <si>
    <t xml:space="preserve"> 1,253,125.05</t>
  </si>
  <si>
    <t xml:space="preserve"> 5,912,028.67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</si>
</sst>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 * #,##0.00_ ;_ * \-#,##0.00_ ;_ * &quot;-&quot;??_ ;_ @_ "/>
    <numFmt numFmtId="164" formatCode="_(&quot;$&quot;\ * #,##0.00_);_(&quot;$&quot;\ * \(#,##0.00\);_(&quot;$&quot;\ * &quot;-&quot;??_);_(@_)"/>
    <numFmt numFmtId="165" formatCode="&quot;$&quot;\ #,##0.00"/>
    <numFmt numFmtId="166" formatCode="&quot;$&quot;#,##0.00"/>
    <numFmt numFmtId="167" formatCode="&quot; $ &quot;#,##0.00\ ;&quot; $ -&quot;#,##0.00\ ;&quot; $ -&quot;#\ ;@\ 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sz val="12"/>
      <name val="Times New Roman"/>
      <family val="1"/>
    </font>
    <font>
      <b/>
      <sz val="20"/>
      <color theme="1"/>
      <name val="Calibri"/>
      <family val="2"/>
      <scheme val="minor"/>
    </font>
    <font>
      <b/>
      <sz val="10"/>
      <name val="Calibri"/>
      <family val="2"/>
    </font>
    <font>
      <sz val="11"/>
      <color rgb="FF000000"/>
      <name val="Calibri"/>
      <family val="2"/>
    </font>
    <font>
      <b/>
      <sz val="10"/>
      <name val="Arial Narrow"/>
      <family val="2"/>
    </font>
    <font>
      <sz val="10"/>
      <name val="Calibri"/>
      <family val="2"/>
    </font>
    <font>
      <sz val="10"/>
      <name val="MS Sans Serif"/>
    </font>
    <font>
      <b/>
      <sz val="12"/>
      <name val="Calibri"/>
      <family val="2"/>
    </font>
    <font>
      <b/>
      <sz val="12"/>
      <name val="Arial Narrow"/>
      <family val="2"/>
    </font>
    <font>
      <sz val="12"/>
      <name val="Calibri"/>
      <family val="2"/>
    </font>
    <font>
      <sz val="12"/>
      <color theme="1"/>
      <name val="Calibri"/>
      <family val="2"/>
    </font>
    <font>
      <sz val="12"/>
      <name val="Calibri"/>
      <family val="2"/>
      <scheme val="minor"/>
    </font>
    <font>
      <b/>
      <sz val="11"/>
      <name val="Calibri"/>
      <family val="2"/>
    </font>
    <font>
      <b/>
      <sz val="11"/>
      <name val="Arial Narrow"/>
      <family val="2"/>
    </font>
    <font>
      <sz val="11"/>
      <name val="Calibri"/>
      <family val="2"/>
    </font>
    <font>
      <sz val="11"/>
      <color theme="1"/>
      <name val="Calibri"/>
      <family val="2"/>
    </font>
    <font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1"/>
      <name val="Century"/>
      <family val="1"/>
    </font>
    <font>
      <sz val="11"/>
      <color theme="1"/>
      <name val="Century"/>
      <family val="1"/>
    </font>
  </fonts>
  <fills count="4">
    <fill>
      <patternFill patternType="none"/>
    </fill>
    <fill>
      <patternFill patternType="gray125"/>
    </fill>
    <fill>
      <patternFill patternType="solid">
        <fgColor theme="5"/>
        <bgColor theme="5"/>
      </patternFill>
    </fill>
    <fill>
      <patternFill patternType="solid">
        <fgColor theme="5" tint="0.79998168889431442"/>
        <bgColor theme="5" tint="0.79998168889431442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theme="5" tint="0.39997558519241921"/>
      </top>
      <bottom style="thin">
        <color theme="5" tint="0.39997558519241921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0">
    <xf numFmtId="0" fontId="0" fillId="0" borderId="0"/>
    <xf numFmtId="164" fontId="1" fillId="0" borderId="0" applyFont="0" applyFill="0" applyBorder="0" applyAlignment="0" applyProtection="0"/>
    <xf numFmtId="0" fontId="3" fillId="0" borderId="0"/>
    <xf numFmtId="0" fontId="13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7" fontId="3" fillId="0" borderId="0"/>
    <xf numFmtId="43" fontId="16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57">
    <xf numFmtId="0" fontId="0" fillId="0" borderId="0" xfId="0"/>
    <xf numFmtId="0" fontId="9" fillId="0" borderId="5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/>
    </xf>
    <xf numFmtId="165" fontId="9" fillId="0" borderId="12" xfId="0" applyNumberFormat="1" applyFont="1" applyBorder="1" applyAlignment="1">
      <alignment horizontal="center" vertical="center"/>
    </xf>
    <xf numFmtId="165" fontId="4" fillId="0" borderId="10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165" fontId="0" fillId="0" borderId="0" xfId="0" applyNumberFormat="1" applyAlignment="1">
      <alignment horizontal="center" vertical="center"/>
    </xf>
    <xf numFmtId="166" fontId="4" fillId="0" borderId="11" xfId="0" applyNumberFormat="1" applyFont="1" applyBorder="1" applyAlignment="1">
      <alignment horizontal="center" vertical="center" wrapText="1"/>
    </xf>
    <xf numFmtId="166" fontId="9" fillId="0" borderId="13" xfId="0" applyNumberFormat="1" applyFont="1" applyBorder="1" applyAlignment="1">
      <alignment horizontal="center" vertical="center"/>
    </xf>
    <xf numFmtId="166" fontId="9" fillId="0" borderId="7" xfId="0" applyNumberFormat="1" applyFont="1" applyBorder="1" applyAlignment="1">
      <alignment horizontal="center" vertical="center"/>
    </xf>
    <xf numFmtId="166" fontId="0" fillId="0" borderId="0" xfId="0" applyNumberFormat="1" applyAlignment="1">
      <alignment horizontal="center" vertical="center"/>
    </xf>
    <xf numFmtId="166" fontId="5" fillId="0" borderId="0" xfId="0" applyNumberFormat="1" applyFont="1" applyAlignment="1">
      <alignment horizontal="center" vertical="center"/>
    </xf>
    <xf numFmtId="165" fontId="9" fillId="0" borderId="26" xfId="0" applyNumberFormat="1" applyFont="1" applyBorder="1" applyAlignment="1">
      <alignment horizontal="center" vertical="center" wrapText="1"/>
    </xf>
    <xf numFmtId="166" fontId="9" fillId="0" borderId="33" xfId="0" applyNumberFormat="1" applyFont="1" applyBorder="1" applyAlignment="1">
      <alignment horizontal="center" vertical="center" wrapText="1"/>
    </xf>
    <xf numFmtId="165" fontId="9" fillId="0" borderId="6" xfId="0" applyNumberFormat="1" applyFont="1" applyBorder="1" applyAlignment="1">
      <alignment horizontal="center" vertical="center" wrapText="1"/>
    </xf>
    <xf numFmtId="166" fontId="9" fillId="0" borderId="7" xfId="0" applyNumberFormat="1" applyFont="1" applyBorder="1" applyAlignment="1">
      <alignment horizontal="center" vertical="center" wrapText="1"/>
    </xf>
    <xf numFmtId="165" fontId="9" fillId="0" borderId="8" xfId="0" applyNumberFormat="1" applyFont="1" applyBorder="1" applyAlignment="1">
      <alignment horizontal="center" vertical="center" wrapText="1"/>
    </xf>
    <xf numFmtId="166" fontId="9" fillId="0" borderId="19" xfId="0" applyNumberFormat="1" applyFont="1" applyBorder="1" applyAlignment="1">
      <alignment horizontal="center" vertical="center" wrapText="1"/>
    </xf>
    <xf numFmtId="166" fontId="9" fillId="0" borderId="23" xfId="0" applyNumberFormat="1" applyFont="1" applyBorder="1" applyAlignment="1">
      <alignment horizontal="center" vertical="center" wrapText="1"/>
    </xf>
    <xf numFmtId="0" fontId="9" fillId="0" borderId="33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166" fontId="9" fillId="0" borderId="6" xfId="0" applyNumberFormat="1" applyFont="1" applyBorder="1" applyAlignment="1">
      <alignment horizontal="center" vertical="center"/>
    </xf>
    <xf numFmtId="0" fontId="5" fillId="0" borderId="0" xfId="0" applyFont="1" applyAlignment="1">
      <alignment horizontal="justify"/>
    </xf>
    <xf numFmtId="0" fontId="7" fillId="0" borderId="0" xfId="0" applyFont="1" applyAlignment="1">
      <alignment horizontal="justify"/>
    </xf>
    <xf numFmtId="0" fontId="8" fillId="0" borderId="12" xfId="0" applyFont="1" applyBorder="1" applyAlignment="1">
      <alignment horizontal="justify" vertical="center" wrapText="1"/>
    </xf>
    <xf numFmtId="0" fontId="8" fillId="0" borderId="5" xfId="0" applyFont="1" applyBorder="1" applyAlignment="1">
      <alignment horizontal="justify" vertical="center" wrapText="1"/>
    </xf>
    <xf numFmtId="0" fontId="9" fillId="0" borderId="5" xfId="0" applyFont="1" applyBorder="1" applyAlignment="1">
      <alignment horizontal="justify" vertical="center" wrapText="1"/>
    </xf>
    <xf numFmtId="0" fontId="9" fillId="0" borderId="21" xfId="0" applyFont="1" applyBorder="1" applyAlignment="1">
      <alignment horizontal="justify" vertical="center" wrapText="1"/>
    </xf>
    <xf numFmtId="0" fontId="0" fillId="0" borderId="0" xfId="0" applyAlignment="1">
      <alignment horizontal="justify"/>
    </xf>
    <xf numFmtId="0" fontId="9" fillId="0" borderId="47" xfId="0" applyFont="1" applyBorder="1" applyAlignment="1">
      <alignment horizontal="justify" vertical="center" wrapText="1"/>
    </xf>
    <xf numFmtId="0" fontId="9" fillId="0" borderId="19" xfId="0" applyFont="1" applyBorder="1" applyAlignment="1">
      <alignment horizontal="justify" vertical="center" wrapText="1"/>
    </xf>
    <xf numFmtId="0" fontId="9" fillId="0" borderId="4" xfId="0" applyFont="1" applyBorder="1" applyAlignment="1">
      <alignment horizontal="justify" vertical="center" wrapText="1"/>
    </xf>
    <xf numFmtId="0" fontId="9" fillId="0" borderId="23" xfId="0" applyFont="1" applyBorder="1" applyAlignment="1">
      <alignment horizontal="justify" vertical="center" wrapText="1"/>
    </xf>
    <xf numFmtId="0" fontId="9" fillId="0" borderId="3" xfId="0" applyFont="1" applyBorder="1" applyAlignment="1">
      <alignment horizontal="justify" vertical="center" wrapText="1"/>
    </xf>
    <xf numFmtId="0" fontId="9" fillId="0" borderId="22" xfId="0" applyFont="1" applyBorder="1" applyAlignment="1">
      <alignment horizontal="justify" vertical="center" wrapText="1"/>
    </xf>
    <xf numFmtId="0" fontId="9" fillId="0" borderId="31" xfId="0" applyFont="1" applyBorder="1" applyAlignment="1">
      <alignment horizontal="justify" vertical="center"/>
    </xf>
    <xf numFmtId="0" fontId="9" fillId="0" borderId="31" xfId="0" applyFont="1" applyBorder="1" applyAlignment="1">
      <alignment horizontal="justify" vertical="center" wrapText="1"/>
    </xf>
    <xf numFmtId="0" fontId="9" fillId="0" borderId="20" xfId="0" applyFont="1" applyBorder="1" applyAlignment="1">
      <alignment horizontal="justify" vertical="center" wrapText="1"/>
    </xf>
    <xf numFmtId="0" fontId="9" fillId="0" borderId="38" xfId="0" applyFont="1" applyBorder="1" applyAlignment="1">
      <alignment horizontal="justify" vertical="center" wrapText="1"/>
    </xf>
    <xf numFmtId="0" fontId="9" fillId="0" borderId="19" xfId="0" applyFont="1" applyBorder="1" applyAlignment="1">
      <alignment horizontal="justify" vertical="center"/>
    </xf>
    <xf numFmtId="0" fontId="9" fillId="0" borderId="41" xfId="0" applyFont="1" applyBorder="1" applyAlignment="1">
      <alignment horizontal="justify" vertical="center" wrapText="1"/>
    </xf>
    <xf numFmtId="165" fontId="9" fillId="0" borderId="22" xfId="1" applyNumberFormat="1" applyFont="1" applyFill="1" applyBorder="1" applyAlignment="1">
      <alignment horizontal="justify" vertical="center" wrapText="1"/>
    </xf>
    <xf numFmtId="10" fontId="9" fillId="0" borderId="22" xfId="0" applyNumberFormat="1" applyFont="1" applyBorder="1" applyAlignment="1">
      <alignment horizontal="justify" vertical="center" wrapText="1"/>
    </xf>
    <xf numFmtId="10" fontId="9" fillId="0" borderId="1" xfId="0" applyNumberFormat="1" applyFont="1" applyBorder="1" applyAlignment="1">
      <alignment horizontal="justify" vertical="center" wrapText="1"/>
    </xf>
    <xf numFmtId="10" fontId="9" fillId="0" borderId="4" xfId="0" applyNumberFormat="1" applyFont="1" applyBorder="1" applyAlignment="1">
      <alignment horizontal="justify" vertical="center" wrapText="1"/>
    </xf>
    <xf numFmtId="10" fontId="9" fillId="0" borderId="23" xfId="0" applyNumberFormat="1" applyFont="1" applyBorder="1" applyAlignment="1">
      <alignment horizontal="justify" vertical="center" wrapText="1"/>
    </xf>
    <xf numFmtId="10" fontId="9" fillId="0" borderId="3" xfId="0" applyNumberFormat="1" applyFont="1" applyBorder="1" applyAlignment="1">
      <alignment horizontal="justify" vertical="center" wrapText="1"/>
    </xf>
    <xf numFmtId="10" fontId="9" fillId="0" borderId="19" xfId="0" applyNumberFormat="1" applyFont="1" applyBorder="1" applyAlignment="1">
      <alignment horizontal="justify" vertical="center" wrapText="1"/>
    </xf>
    <xf numFmtId="0" fontId="10" fillId="0" borderId="1" xfId="0" applyFont="1" applyBorder="1" applyAlignment="1">
      <alignment horizontal="justify" vertical="center" wrapText="1"/>
    </xf>
    <xf numFmtId="0" fontId="10" fillId="0" borderId="4" xfId="0" applyFont="1" applyBorder="1" applyAlignment="1">
      <alignment horizontal="justify" vertical="center" wrapText="1"/>
    </xf>
    <xf numFmtId="0" fontId="2" fillId="0" borderId="0" xfId="0" applyFont="1" applyAlignment="1">
      <alignment horizontal="justify"/>
    </xf>
    <xf numFmtId="0" fontId="6" fillId="0" borderId="0" xfId="0" applyFont="1" applyAlignment="1">
      <alignment horizontal="justify"/>
    </xf>
    <xf numFmtId="0" fontId="5" fillId="0" borderId="0" xfId="0" applyFont="1" applyAlignment="1">
      <alignment horizontal="justify" vertical="top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justify" vertical="center" wrapText="1"/>
    </xf>
    <xf numFmtId="0" fontId="9" fillId="0" borderId="25" xfId="0" applyFont="1" applyBorder="1" applyAlignment="1">
      <alignment horizontal="justify" vertical="center" wrapText="1"/>
    </xf>
    <xf numFmtId="0" fontId="9" fillId="0" borderId="29" xfId="0" applyFont="1" applyBorder="1" applyAlignment="1">
      <alignment horizontal="justify" vertical="center" wrapText="1"/>
    </xf>
    <xf numFmtId="0" fontId="9" fillId="0" borderId="36" xfId="0" applyFont="1" applyBorder="1" applyAlignment="1">
      <alignment horizontal="justify" vertical="center" wrapText="1"/>
    </xf>
    <xf numFmtId="165" fontId="9" fillId="0" borderId="10" xfId="0" applyNumberFormat="1" applyFont="1" applyBorder="1" applyAlignment="1">
      <alignment horizontal="center" vertical="center"/>
    </xf>
    <xf numFmtId="165" fontId="9" fillId="0" borderId="30" xfId="0" applyNumberFormat="1" applyFont="1" applyBorder="1" applyAlignment="1">
      <alignment horizontal="center" vertical="center"/>
    </xf>
    <xf numFmtId="165" fontId="9" fillId="0" borderId="27" xfId="0" applyNumberFormat="1" applyFont="1" applyBorder="1" applyAlignment="1">
      <alignment horizontal="center" vertical="center"/>
    </xf>
    <xf numFmtId="166" fontId="9" fillId="0" borderId="11" xfId="0" applyNumberFormat="1" applyFont="1" applyBorder="1" applyAlignment="1">
      <alignment horizontal="center" vertical="center"/>
    </xf>
    <xf numFmtId="166" fontId="9" fillId="0" borderId="35" xfId="0" applyNumberFormat="1" applyFont="1" applyBorder="1" applyAlignment="1">
      <alignment horizontal="center" vertical="center"/>
    </xf>
    <xf numFmtId="166" fontId="9" fillId="0" borderId="32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justify" vertical="center" wrapText="1"/>
    </xf>
    <xf numFmtId="0" fontId="8" fillId="0" borderId="29" xfId="0" applyFont="1" applyBorder="1" applyAlignment="1">
      <alignment horizontal="justify" vertical="center" wrapText="1"/>
    </xf>
    <xf numFmtId="0" fontId="8" fillId="0" borderId="36" xfId="0" applyFont="1" applyBorder="1" applyAlignment="1">
      <alignment horizontal="justify" vertical="center" wrapText="1"/>
    </xf>
    <xf numFmtId="165" fontId="9" fillId="0" borderId="37" xfId="0" applyNumberFormat="1" applyFont="1" applyBorder="1" applyAlignment="1">
      <alignment horizontal="center" vertical="center"/>
    </xf>
    <xf numFmtId="0" fontId="8" fillId="0" borderId="24" xfId="0" applyFont="1" applyBorder="1" applyAlignment="1">
      <alignment horizontal="justify" vertical="center" wrapText="1"/>
    </xf>
    <xf numFmtId="0" fontId="9" fillId="0" borderId="1" xfId="0" applyFont="1" applyBorder="1" applyAlignment="1">
      <alignment horizontal="justify" vertical="center" wrapText="1"/>
    </xf>
    <xf numFmtId="165" fontId="9" fillId="0" borderId="1" xfId="0" applyNumberFormat="1" applyFont="1" applyBorder="1" applyAlignment="1">
      <alignment horizontal="center" vertical="center"/>
    </xf>
    <xf numFmtId="166" fontId="9" fillId="0" borderId="15" xfId="0" applyNumberFormat="1" applyFont="1" applyBorder="1" applyAlignment="1">
      <alignment horizontal="center" vertical="center"/>
    </xf>
    <xf numFmtId="165" fontId="9" fillId="0" borderId="14" xfId="0" applyNumberFormat="1" applyFont="1" applyBorder="1" applyAlignment="1">
      <alignment horizontal="center" vertical="center"/>
    </xf>
    <xf numFmtId="166" fontId="9" fillId="0" borderId="14" xfId="0" applyNumberFormat="1" applyFont="1" applyBorder="1" applyAlignment="1">
      <alignment horizontal="center" vertical="center"/>
    </xf>
    <xf numFmtId="0" fontId="8" fillId="0" borderId="3" xfId="0" applyFont="1" applyBorder="1" applyAlignment="1">
      <alignment horizontal="justify" vertical="center" wrapText="1"/>
    </xf>
    <xf numFmtId="0" fontId="8" fillId="0" borderId="1" xfId="0" applyFont="1" applyBorder="1" applyAlignment="1">
      <alignment horizontal="justify" vertical="center" wrapText="1"/>
    </xf>
    <xf numFmtId="0" fontId="8" fillId="0" borderId="4" xfId="0" applyFont="1" applyBorder="1" applyAlignment="1">
      <alignment horizontal="justify" vertical="center" wrapText="1"/>
    </xf>
    <xf numFmtId="0" fontId="9" fillId="0" borderId="3" xfId="0" applyFont="1" applyBorder="1" applyAlignment="1">
      <alignment horizontal="justify" vertical="center"/>
    </xf>
    <xf numFmtId="0" fontId="9" fillId="0" borderId="24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justify" vertical="center" wrapText="1"/>
    </xf>
    <xf numFmtId="0" fontId="9" fillId="0" borderId="29" xfId="0" applyFont="1" applyBorder="1" applyAlignment="1">
      <alignment horizontal="justify" vertical="center"/>
    </xf>
    <xf numFmtId="0" fontId="9" fillId="0" borderId="7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165" fontId="9" fillId="0" borderId="8" xfId="0" applyNumberFormat="1" applyFont="1" applyBorder="1" applyAlignment="1">
      <alignment horizontal="center" vertical="center"/>
    </xf>
    <xf numFmtId="165" fontId="9" fillId="0" borderId="6" xfId="0" applyNumberFormat="1" applyFont="1" applyBorder="1" applyAlignment="1">
      <alignment horizontal="center" vertical="center"/>
    </xf>
    <xf numFmtId="165" fontId="9" fillId="0" borderId="42" xfId="0" applyNumberFormat="1" applyFont="1" applyBorder="1" applyAlignment="1">
      <alignment horizontal="center" vertical="center"/>
    </xf>
    <xf numFmtId="165" fontId="9" fillId="0" borderId="45" xfId="0" applyNumberFormat="1" applyFont="1" applyBorder="1" applyAlignment="1">
      <alignment horizontal="center" vertical="center"/>
    </xf>
    <xf numFmtId="165" fontId="9" fillId="0" borderId="44" xfId="0" applyNumberFormat="1" applyFont="1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165" fontId="9" fillId="0" borderId="43" xfId="0" applyNumberFormat="1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166" fontId="9" fillId="0" borderId="8" xfId="0" applyNumberFormat="1" applyFont="1" applyBorder="1" applyAlignment="1">
      <alignment horizontal="center" vertical="center"/>
    </xf>
    <xf numFmtId="0" fontId="8" fillId="0" borderId="26" xfId="0" applyFont="1" applyBorder="1" applyAlignment="1">
      <alignment horizontal="justify" vertical="center" wrapText="1"/>
    </xf>
    <xf numFmtId="166" fontId="9" fillId="0" borderId="9" xfId="0" applyNumberFormat="1" applyFont="1" applyBorder="1" applyAlignment="1">
      <alignment horizontal="center" vertical="center"/>
    </xf>
    <xf numFmtId="165" fontId="9" fillId="0" borderId="28" xfId="0" applyNumberFormat="1" applyFont="1" applyBorder="1" applyAlignment="1">
      <alignment horizontal="center" vertical="center"/>
    </xf>
    <xf numFmtId="166" fontId="9" fillId="0" borderId="34" xfId="0" applyNumberFormat="1" applyFont="1" applyBorder="1" applyAlignment="1">
      <alignment horizontal="center" vertical="center"/>
    </xf>
    <xf numFmtId="165" fontId="9" fillId="0" borderId="26" xfId="0" applyNumberFormat="1" applyFont="1" applyBorder="1" applyAlignment="1">
      <alignment horizontal="center" vertical="center"/>
    </xf>
    <xf numFmtId="166" fontId="9" fillId="0" borderId="33" xfId="0" applyNumberFormat="1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6" fillId="0" borderId="0" xfId="0" applyFont="1" applyAlignment="1">
      <alignment horizontal="justify" vertical="center" wrapText="1"/>
    </xf>
    <xf numFmtId="0" fontId="6" fillId="0" borderId="0" xfId="0" applyFont="1" applyAlignment="1">
      <alignment horizontal="justify" vertical="top"/>
    </xf>
    <xf numFmtId="165" fontId="9" fillId="0" borderId="5" xfId="0" applyNumberFormat="1" applyFont="1" applyBorder="1" applyAlignment="1">
      <alignment horizontal="center" vertical="center" wrapText="1"/>
    </xf>
    <xf numFmtId="166" fontId="9" fillId="0" borderId="5" xfId="0" applyNumberFormat="1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165" fontId="4" fillId="0" borderId="8" xfId="0" applyNumberFormat="1" applyFont="1" applyBorder="1" applyAlignment="1">
      <alignment horizontal="center" vertical="center" wrapText="1"/>
    </xf>
    <xf numFmtId="166" fontId="4" fillId="0" borderId="9" xfId="0" applyNumberFormat="1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12" fillId="2" borderId="48" xfId="0" applyFont="1" applyFill="1" applyBorder="1" applyAlignment="1">
      <alignment horizontal="center" vertical="center" wrapText="1"/>
    </xf>
    <xf numFmtId="0" fontId="14" fillId="2" borderId="48" xfId="3" applyFont="1" applyFill="1" applyBorder="1" applyAlignment="1">
      <alignment horizontal="center" vertical="center" wrapText="1"/>
    </xf>
    <xf numFmtId="3" fontId="14" fillId="2" borderId="48" xfId="3" applyNumberFormat="1" applyFont="1" applyFill="1" applyBorder="1" applyAlignment="1">
      <alignment horizontal="center" vertical="center" wrapText="1"/>
    </xf>
    <xf numFmtId="166" fontId="14" fillId="2" borderId="48" xfId="3" applyNumberFormat="1" applyFont="1" applyFill="1" applyBorder="1" applyAlignment="1">
      <alignment horizontal="center" vertical="center" wrapText="1"/>
    </xf>
    <xf numFmtId="4" fontId="15" fillId="0" borderId="48" xfId="3" applyNumberFormat="1" applyFont="1" applyBorder="1" applyAlignment="1">
      <alignment horizontal="center" vertical="center" wrapText="1"/>
    </xf>
    <xf numFmtId="1" fontId="15" fillId="0" borderId="48" xfId="3" applyNumberFormat="1" applyFont="1" applyBorder="1" applyAlignment="1">
      <alignment horizontal="center" vertical="center" wrapText="1"/>
    </xf>
    <xf numFmtId="166" fontId="15" fillId="0" borderId="48" xfId="5" applyNumberFormat="1" applyFont="1" applyBorder="1" applyAlignment="1">
      <alignment horizontal="center" vertical="center"/>
    </xf>
    <xf numFmtId="166" fontId="15" fillId="0" borderId="48" xfId="6" applyNumberFormat="1" applyFont="1" applyBorder="1" applyAlignment="1">
      <alignment horizontal="center" vertical="center"/>
    </xf>
    <xf numFmtId="166" fontId="15" fillId="0" borderId="48" xfId="3" applyNumberFormat="1" applyFont="1" applyBorder="1" applyAlignment="1">
      <alignment horizontal="center" vertical="center" wrapText="1"/>
    </xf>
    <xf numFmtId="0" fontId="15" fillId="0" borderId="48" xfId="0" applyFont="1" applyBorder="1" applyAlignment="1">
      <alignment horizontal="left" vertical="center" wrapText="1"/>
    </xf>
    <xf numFmtId="1" fontId="15" fillId="0" borderId="48" xfId="2" applyNumberFormat="1" applyFont="1" applyBorder="1" applyAlignment="1">
      <alignment horizontal="center" vertical="center" wrapText="1"/>
    </xf>
    <xf numFmtId="0" fontId="15" fillId="0" borderId="48" xfId="0" applyFont="1" applyBorder="1" applyAlignment="1">
      <alignment vertical="center" wrapText="1"/>
    </xf>
    <xf numFmtId="0" fontId="15" fillId="0" borderId="48" xfId="3" applyFont="1" applyBorder="1" applyAlignment="1">
      <alignment horizontal="left" vertical="center" wrapText="1"/>
    </xf>
    <xf numFmtId="0" fontId="17" fillId="2" borderId="48" xfId="0" applyFont="1" applyFill="1" applyBorder="1" applyAlignment="1">
      <alignment horizontal="center" vertical="center" wrapText="1"/>
    </xf>
    <xf numFmtId="0" fontId="18" fillId="2" borderId="48" xfId="3" applyFont="1" applyFill="1" applyBorder="1" applyAlignment="1">
      <alignment horizontal="center" vertical="center" wrapText="1"/>
    </xf>
    <xf numFmtId="3" fontId="18" fillId="2" borderId="48" xfId="3" applyNumberFormat="1" applyFont="1" applyFill="1" applyBorder="1" applyAlignment="1">
      <alignment horizontal="center" vertical="center" wrapText="1"/>
    </xf>
    <xf numFmtId="166" fontId="18" fillId="2" borderId="48" xfId="3" applyNumberFormat="1" applyFont="1" applyFill="1" applyBorder="1" applyAlignment="1">
      <alignment horizontal="center" vertical="center" wrapText="1"/>
    </xf>
    <xf numFmtId="0" fontId="19" fillId="3" borderId="48" xfId="0" applyFont="1" applyFill="1" applyBorder="1" applyAlignment="1">
      <alignment horizontal="left" vertical="center" wrapText="1"/>
    </xf>
    <xf numFmtId="1" fontId="20" fillId="3" borderId="48" xfId="2" applyNumberFormat="1" applyFont="1" applyFill="1" applyBorder="1" applyAlignment="1">
      <alignment horizontal="center" vertical="center" wrapText="1"/>
    </xf>
    <xf numFmtId="0" fontId="20" fillId="3" borderId="48" xfId="0" applyFont="1" applyFill="1" applyBorder="1" applyAlignment="1">
      <alignment vertical="center" wrapText="1"/>
    </xf>
    <xf numFmtId="4" fontId="19" fillId="3" borderId="48" xfId="3" applyNumberFormat="1" applyFont="1" applyFill="1" applyBorder="1" applyAlignment="1">
      <alignment horizontal="center" vertical="center" wrapText="1"/>
    </xf>
    <xf numFmtId="1" fontId="19" fillId="3" borderId="48" xfId="3" applyNumberFormat="1" applyFont="1" applyFill="1" applyBorder="1" applyAlignment="1">
      <alignment horizontal="center" vertical="center" wrapText="1"/>
    </xf>
    <xf numFmtId="166" fontId="19" fillId="3" borderId="48" xfId="3" applyNumberFormat="1" applyFont="1" applyFill="1" applyBorder="1" applyAlignment="1">
      <alignment horizontal="center" vertical="center" wrapText="1"/>
    </xf>
    <xf numFmtId="166" fontId="21" fillId="3" borderId="48" xfId="5" applyNumberFormat="1" applyFont="1" applyFill="1" applyBorder="1" applyAlignment="1">
      <alignment horizontal="center" vertical="center"/>
    </xf>
    <xf numFmtId="166" fontId="19" fillId="3" borderId="48" xfId="6" applyNumberFormat="1" applyFont="1" applyFill="1" applyBorder="1" applyAlignment="1">
      <alignment horizontal="center" vertical="center"/>
    </xf>
    <xf numFmtId="166" fontId="21" fillId="3" borderId="48" xfId="3" applyNumberFormat="1" applyFont="1" applyFill="1" applyBorder="1" applyAlignment="1">
      <alignment horizontal="center" vertical="center" wrapText="1"/>
    </xf>
    <xf numFmtId="0" fontId="19" fillId="0" borderId="48" xfId="0" applyFont="1" applyBorder="1" applyAlignment="1">
      <alignment horizontal="left" vertical="center" wrapText="1"/>
    </xf>
    <xf numFmtId="1" fontId="20" fillId="0" borderId="48" xfId="2" applyNumberFormat="1" applyFont="1" applyBorder="1" applyAlignment="1">
      <alignment horizontal="center" vertical="center" wrapText="1"/>
    </xf>
    <xf numFmtId="0" fontId="20" fillId="0" borderId="48" xfId="0" applyFont="1" applyBorder="1" applyAlignment="1">
      <alignment vertical="center" wrapText="1"/>
    </xf>
    <xf numFmtId="4" fontId="19" fillId="0" borderId="48" xfId="3" applyNumberFormat="1" applyFont="1" applyBorder="1" applyAlignment="1">
      <alignment horizontal="center" vertical="center" wrapText="1"/>
    </xf>
    <xf numFmtId="1" fontId="19" fillId="0" borderId="48" xfId="3" applyNumberFormat="1" applyFont="1" applyBorder="1" applyAlignment="1">
      <alignment horizontal="center" vertical="center" wrapText="1"/>
    </xf>
    <xf numFmtId="166" fontId="19" fillId="0" borderId="48" xfId="3" applyNumberFormat="1" applyFont="1" applyBorder="1" applyAlignment="1">
      <alignment horizontal="center" vertical="center" wrapText="1"/>
    </xf>
    <xf numFmtId="166" fontId="21" fillId="0" borderId="48" xfId="5" applyNumberFormat="1" applyFont="1" applyBorder="1" applyAlignment="1">
      <alignment horizontal="center" vertical="center"/>
    </xf>
    <xf numFmtId="166" fontId="19" fillId="0" borderId="48" xfId="6" applyNumberFormat="1" applyFont="1" applyBorder="1" applyAlignment="1">
      <alignment horizontal="center" vertical="center"/>
    </xf>
    <xf numFmtId="166" fontId="21" fillId="0" borderId="48" xfId="3" applyNumberFormat="1" applyFont="1" applyBorder="1" applyAlignment="1">
      <alignment horizontal="center" vertical="center" wrapText="1"/>
    </xf>
    <xf numFmtId="0" fontId="22" fillId="2" borderId="48" xfId="0" applyFont="1" applyFill="1" applyBorder="1" applyAlignment="1">
      <alignment horizontal="center" vertical="center" wrapText="1"/>
    </xf>
    <xf numFmtId="0" fontId="23" fillId="2" borderId="48" xfId="3" applyFont="1" applyFill="1" applyBorder="1" applyAlignment="1">
      <alignment horizontal="center" vertical="center" wrapText="1"/>
    </xf>
    <xf numFmtId="3" fontId="23" fillId="2" borderId="48" xfId="3" applyNumberFormat="1" applyFont="1" applyFill="1" applyBorder="1" applyAlignment="1">
      <alignment horizontal="center" vertical="center" wrapText="1"/>
    </xf>
    <xf numFmtId="166" fontId="23" fillId="2" borderId="48" xfId="3" applyNumberFormat="1" applyFont="1" applyFill="1" applyBorder="1" applyAlignment="1">
      <alignment horizontal="center" vertical="center" wrapText="1"/>
    </xf>
    <xf numFmtId="1" fontId="25" fillId="3" borderId="48" xfId="2" applyNumberFormat="1" applyFont="1" applyFill="1" applyBorder="1" applyAlignment="1">
      <alignment horizontal="center" vertical="center" wrapText="1"/>
    </xf>
    <xf numFmtId="0" fontId="25" fillId="3" borderId="48" xfId="0" applyFont="1" applyFill="1" applyBorder="1" applyAlignment="1">
      <alignment vertical="center" wrapText="1"/>
    </xf>
    <xf numFmtId="4" fontId="24" fillId="3" borderId="48" xfId="3" applyNumberFormat="1" applyFont="1" applyFill="1" applyBorder="1" applyAlignment="1">
      <alignment horizontal="center" vertical="center" wrapText="1"/>
    </xf>
    <xf numFmtId="1" fontId="24" fillId="3" borderId="48" xfId="3" applyNumberFormat="1" applyFont="1" applyFill="1" applyBorder="1" applyAlignment="1">
      <alignment horizontal="center" vertical="center" wrapText="1"/>
    </xf>
    <xf numFmtId="166" fontId="24" fillId="3" borderId="48" xfId="3" applyNumberFormat="1" applyFont="1" applyFill="1" applyBorder="1" applyAlignment="1">
      <alignment horizontal="center" vertical="center" wrapText="1"/>
    </xf>
    <xf numFmtId="166" fontId="26" fillId="3" borderId="48" xfId="5" applyNumberFormat="1" applyFont="1" applyFill="1" applyBorder="1" applyAlignment="1">
      <alignment horizontal="center" vertical="center"/>
    </xf>
    <xf numFmtId="166" fontId="24" fillId="3" borderId="48" xfId="6" applyNumberFormat="1" applyFont="1" applyFill="1" applyBorder="1" applyAlignment="1">
      <alignment horizontal="center" vertical="center"/>
    </xf>
    <xf numFmtId="166" fontId="26" fillId="3" borderId="48" xfId="3" applyNumberFormat="1" applyFont="1" applyFill="1" applyBorder="1" applyAlignment="1">
      <alignment horizontal="center" vertical="center" wrapText="1"/>
    </xf>
    <xf numFmtId="166" fontId="25" fillId="3" borderId="48" xfId="0" applyNumberFormat="1" applyFont="1" applyFill="1" applyBorder="1" applyAlignment="1">
      <alignment horizontal="center" vertical="center"/>
    </xf>
    <xf numFmtId="1" fontId="25" fillId="0" borderId="48" xfId="2" applyNumberFormat="1" applyFont="1" applyBorder="1" applyAlignment="1">
      <alignment horizontal="center" vertical="center" wrapText="1"/>
    </xf>
    <xf numFmtId="0" fontId="25" fillId="0" borderId="48" xfId="0" applyFont="1" applyBorder="1" applyAlignment="1">
      <alignment vertical="center" wrapText="1"/>
    </xf>
    <xf numFmtId="4" fontId="24" fillId="0" borderId="48" xfId="3" applyNumberFormat="1" applyFont="1" applyBorder="1" applyAlignment="1">
      <alignment horizontal="center" vertical="center" wrapText="1"/>
    </xf>
    <xf numFmtId="1" fontId="24" fillId="0" borderId="48" xfId="3" applyNumberFormat="1" applyFont="1" applyBorder="1" applyAlignment="1">
      <alignment horizontal="center" vertical="center" wrapText="1"/>
    </xf>
    <xf numFmtId="166" fontId="24" fillId="0" borderId="48" xfId="3" applyNumberFormat="1" applyFont="1" applyBorder="1" applyAlignment="1">
      <alignment horizontal="center" vertical="center" wrapText="1"/>
    </xf>
    <xf numFmtId="166" fontId="26" fillId="0" borderId="48" xfId="5" applyNumberFormat="1" applyFont="1" applyBorder="1" applyAlignment="1">
      <alignment horizontal="center" vertical="center"/>
    </xf>
    <xf numFmtId="166" fontId="24" fillId="0" borderId="48" xfId="6" applyNumberFormat="1" applyFont="1" applyBorder="1" applyAlignment="1">
      <alignment horizontal="center" vertical="center"/>
    </xf>
    <xf numFmtId="166" fontId="26" fillId="0" borderId="48" xfId="3" applyNumberFormat="1" applyFont="1" applyBorder="1" applyAlignment="1">
      <alignment horizontal="center" vertical="center" wrapText="1"/>
    </xf>
    <xf numFmtId="0" fontId="25" fillId="0" borderId="48" xfId="0" applyFont="1" applyBorder="1" applyAlignment="1">
      <alignment horizontal="left" wrapText="1"/>
    </xf>
    <xf numFmtId="165" fontId="9" fillId="0" borderId="27" xfId="0" applyNumberFormat="1" applyFont="1" applyBorder="1" applyAlignment="1">
      <alignment vertical="center"/>
    </xf>
    <xf numFmtId="165" fontId="9" fillId="0" borderId="28" xfId="0" applyNumberFormat="1" applyFont="1" applyBorder="1" applyAlignment="1">
      <alignment vertical="center"/>
    </xf>
    <xf numFmtId="0" fontId="9" fillId="0" borderId="35" xfId="0" applyFont="1" applyBorder="1" applyAlignment="1">
      <alignment vertical="center"/>
    </xf>
    <xf numFmtId="0" fontId="9" fillId="0" borderId="34" xfId="0" applyFont="1" applyBorder="1" applyAlignment="1">
      <alignment vertical="center"/>
    </xf>
    <xf numFmtId="165" fontId="9" fillId="0" borderId="6" xfId="0" applyNumberFormat="1" applyFont="1" applyBorder="1" applyAlignment="1">
      <alignment vertical="center"/>
    </xf>
    <xf numFmtId="0" fontId="9" fillId="0" borderId="7" xfId="0" applyFont="1" applyBorder="1" applyAlignment="1">
      <alignment vertical="center"/>
    </xf>
    <xf numFmtId="165" fontId="9" fillId="0" borderId="14" xfId="0" applyNumberFormat="1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25" fillId="3" borderId="48" xfId="4" applyFont="1" applyFill="1" applyBorder="1" applyAlignment="1">
      <alignment horizontal="left" vertical="center" wrapText="1"/>
    </xf>
    <xf numFmtId="166" fontId="24" fillId="3" borderId="48" xfId="5" applyNumberFormat="1" applyFont="1" applyFill="1" applyBorder="1" applyAlignment="1">
      <alignment horizontal="center" vertical="center"/>
    </xf>
    <xf numFmtId="0" fontId="25" fillId="0" borderId="48" xfId="4" applyFont="1" applyBorder="1" applyAlignment="1">
      <alignment horizontal="left" vertical="center" wrapText="1"/>
    </xf>
    <xf numFmtId="166" fontId="24" fillId="0" borderId="48" xfId="5" applyNumberFormat="1" applyFont="1" applyBorder="1" applyAlignment="1">
      <alignment horizontal="center" vertical="center"/>
    </xf>
    <xf numFmtId="0" fontId="20" fillId="3" borderId="48" xfId="4" applyFont="1" applyFill="1" applyBorder="1" applyAlignment="1">
      <alignment horizontal="left" vertical="center" wrapText="1"/>
    </xf>
    <xf numFmtId="0" fontId="20" fillId="3" borderId="48" xfId="0" applyFont="1" applyFill="1" applyBorder="1" applyAlignment="1">
      <alignment horizontal="center" vertical="center" wrapText="1"/>
    </xf>
    <xf numFmtId="0" fontId="20" fillId="3" borderId="48" xfId="0" applyFont="1" applyFill="1" applyBorder="1" applyAlignment="1">
      <alignment horizontal="left" vertical="center" wrapText="1"/>
    </xf>
    <xf numFmtId="166" fontId="19" fillId="3" borderId="48" xfId="5" applyNumberFormat="1" applyFont="1" applyFill="1" applyBorder="1" applyAlignment="1">
      <alignment horizontal="center" vertical="center"/>
    </xf>
    <xf numFmtId="0" fontId="20" fillId="0" borderId="48" xfId="4" applyFont="1" applyBorder="1" applyAlignment="1">
      <alignment horizontal="left" vertical="center" wrapText="1"/>
    </xf>
    <xf numFmtId="0" fontId="20" fillId="0" borderId="48" xfId="0" applyFont="1" applyBorder="1" applyAlignment="1">
      <alignment horizontal="center" vertical="center" wrapText="1"/>
    </xf>
    <xf numFmtId="166" fontId="19" fillId="0" borderId="48" xfId="7" applyNumberFormat="1" applyFont="1" applyBorder="1" applyAlignment="1">
      <alignment horizontal="center" vertical="center"/>
    </xf>
    <xf numFmtId="166" fontId="19" fillId="0" borderId="48" xfId="5" applyNumberFormat="1" applyFont="1" applyBorder="1" applyAlignment="1">
      <alignment horizontal="center" vertical="center"/>
    </xf>
    <xf numFmtId="0" fontId="20" fillId="0" borderId="48" xfId="0" applyFont="1" applyBorder="1" applyAlignment="1">
      <alignment horizontal="left" vertical="center" wrapText="1"/>
    </xf>
    <xf numFmtId="0" fontId="25" fillId="3" borderId="48" xfId="0" applyFont="1" applyFill="1" applyBorder="1" applyAlignment="1">
      <alignment horizontal="left" wrapText="1"/>
    </xf>
    <xf numFmtId="0" fontId="20" fillId="3" borderId="48" xfId="0" applyFont="1" applyFill="1" applyBorder="1" applyAlignment="1">
      <alignment horizontal="left" wrapText="1"/>
    </xf>
    <xf numFmtId="166" fontId="19" fillId="3" borderId="48" xfId="8" applyNumberFormat="1" applyFont="1" applyFill="1" applyBorder="1" applyAlignment="1">
      <alignment horizontal="center" vertical="center" wrapText="1"/>
    </xf>
    <xf numFmtId="0" fontId="20" fillId="0" borderId="48" xfId="0" applyFont="1" applyBorder="1" applyAlignment="1">
      <alignment horizontal="left" wrapText="1"/>
    </xf>
    <xf numFmtId="166" fontId="19" fillId="0" borderId="48" xfId="8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19" fillId="0" borderId="48" xfId="0" applyFont="1" applyBorder="1" applyAlignment="1">
      <alignment horizontal="left" wrapText="1"/>
    </xf>
    <xf numFmtId="0" fontId="8" fillId="0" borderId="0" xfId="0" applyFont="1" applyAlignment="1">
      <alignment horizontal="justify" vertical="center"/>
    </xf>
    <xf numFmtId="0" fontId="8" fillId="0" borderId="0" xfId="0" applyFont="1" applyAlignment="1">
      <alignment horizontal="justify" vertical="center" wrapText="1"/>
    </xf>
    <xf numFmtId="0" fontId="9" fillId="0" borderId="0" xfId="0" applyFont="1" applyAlignment="1">
      <alignment horizontal="justify" vertical="center" wrapText="1"/>
    </xf>
    <xf numFmtId="0" fontId="9" fillId="0" borderId="0" xfId="0" applyFont="1" applyAlignment="1">
      <alignment horizontal="justify" vertical="center"/>
    </xf>
    <xf numFmtId="0" fontId="9" fillId="0" borderId="0" xfId="0" applyFont="1" applyAlignment="1">
      <alignment horizontal="center" vertical="center" wrapText="1"/>
    </xf>
    <xf numFmtId="165" fontId="9" fillId="0" borderId="0" xfId="1" applyNumberFormat="1" applyFont="1" applyFill="1" applyBorder="1" applyAlignment="1">
      <alignment horizontal="justify" vertical="center" wrapText="1"/>
    </xf>
    <xf numFmtId="165" fontId="9" fillId="0" borderId="0" xfId="0" applyNumberFormat="1" applyFont="1" applyAlignment="1">
      <alignment horizontal="center" vertical="center"/>
    </xf>
    <xf numFmtId="166" fontId="9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7" fillId="2" borderId="48" xfId="0" applyFont="1" applyFill="1" applyBorder="1" applyAlignment="1">
      <alignment horizontal="center" vertical="center"/>
    </xf>
    <xf numFmtId="0" fontId="19" fillId="3" borderId="48" xfId="4" applyFont="1" applyFill="1" applyBorder="1" applyAlignment="1">
      <alignment horizontal="left" vertical="center" wrapText="1"/>
    </xf>
    <xf numFmtId="1" fontId="19" fillId="3" borderId="48" xfId="2" applyNumberFormat="1" applyFont="1" applyFill="1" applyBorder="1" applyAlignment="1">
      <alignment horizontal="center" vertical="center" wrapText="1"/>
    </xf>
    <xf numFmtId="0" fontId="19" fillId="3" borderId="48" xfId="0" applyFont="1" applyFill="1" applyBorder="1" applyAlignment="1">
      <alignment vertical="center" wrapText="1"/>
    </xf>
    <xf numFmtId="166" fontId="19" fillId="3" borderId="48" xfId="6" applyNumberFormat="1" applyFont="1" applyFill="1" applyBorder="1" applyAlignment="1">
      <alignment horizontal="left" vertical="center" wrapText="1"/>
    </xf>
    <xf numFmtId="0" fontId="20" fillId="3" borderId="48" xfId="0" applyFont="1" applyFill="1" applyBorder="1" applyAlignment="1">
      <alignment horizontal="center" vertical="center"/>
    </xf>
    <xf numFmtId="0" fontId="1" fillId="0" borderId="0" xfId="0" applyFont="1" applyAlignment="1">
      <alignment horizontal="justify"/>
    </xf>
    <xf numFmtId="165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1" fillId="3" borderId="48" xfId="0" applyFont="1" applyFill="1" applyBorder="1" applyAlignment="1">
      <alignment horizontal="left" vertical="center" wrapText="1"/>
    </xf>
    <xf numFmtId="0" fontId="21" fillId="3" borderId="48" xfId="0" applyFont="1" applyFill="1" applyBorder="1" applyAlignment="1">
      <alignment horizontal="center" vertical="center" wrapText="1"/>
    </xf>
    <xf numFmtId="0" fontId="21" fillId="3" borderId="48" xfId="0" applyFont="1" applyFill="1" applyBorder="1" applyAlignment="1">
      <alignment wrapText="1"/>
    </xf>
    <xf numFmtId="4" fontId="21" fillId="3" borderId="48" xfId="3" applyNumberFormat="1" applyFont="1" applyFill="1" applyBorder="1" applyAlignment="1">
      <alignment horizontal="center" vertical="center" wrapText="1"/>
    </xf>
    <xf numFmtId="1" fontId="21" fillId="3" borderId="48" xfId="3" applyNumberFormat="1" applyFont="1" applyFill="1" applyBorder="1" applyAlignment="1">
      <alignment horizontal="center" vertical="center" wrapText="1"/>
    </xf>
    <xf numFmtId="166" fontId="21" fillId="3" borderId="48" xfId="8" applyNumberFormat="1" applyFont="1" applyFill="1" applyBorder="1" applyAlignment="1">
      <alignment horizontal="center" vertical="center" wrapText="1"/>
    </xf>
    <xf numFmtId="166" fontId="21" fillId="3" borderId="48" xfId="6" applyNumberFormat="1" applyFont="1" applyFill="1" applyBorder="1" applyAlignment="1">
      <alignment horizontal="center" vertical="center"/>
    </xf>
    <xf numFmtId="0" fontId="21" fillId="0" borderId="48" xfId="0" applyFont="1" applyBorder="1" applyAlignment="1">
      <alignment horizontal="left" vertical="center" wrapText="1"/>
    </xf>
    <xf numFmtId="0" fontId="21" fillId="0" borderId="48" xfId="0" applyFont="1" applyBorder="1" applyAlignment="1">
      <alignment horizontal="center" vertical="center" wrapText="1"/>
    </xf>
    <xf numFmtId="0" fontId="21" fillId="0" borderId="48" xfId="0" applyFont="1" applyBorder="1" applyAlignment="1">
      <alignment wrapText="1"/>
    </xf>
    <xf numFmtId="4" fontId="21" fillId="0" borderId="48" xfId="3" applyNumberFormat="1" applyFont="1" applyBorder="1" applyAlignment="1">
      <alignment horizontal="center" vertical="center" wrapText="1"/>
    </xf>
    <xf numFmtId="1" fontId="21" fillId="0" borderId="48" xfId="3" applyNumberFormat="1" applyFont="1" applyBorder="1" applyAlignment="1">
      <alignment horizontal="center" vertical="center" wrapText="1"/>
    </xf>
    <xf numFmtId="166" fontId="21" fillId="0" borderId="48" xfId="8" applyNumberFormat="1" applyFont="1" applyBorder="1" applyAlignment="1">
      <alignment horizontal="center" vertical="center" wrapText="1"/>
    </xf>
    <xf numFmtId="166" fontId="21" fillId="0" borderId="48" xfId="6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27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justify" vertical="center"/>
    </xf>
    <xf numFmtId="0" fontId="0" fillId="0" borderId="0" xfId="0" applyAlignment="1">
      <alignment horizontal="justify" vertical="center"/>
    </xf>
    <xf numFmtId="0" fontId="0" fillId="0" borderId="0" xfId="0" applyAlignment="1">
      <alignment horizontal="justify" vertical="center" wrapText="1"/>
    </xf>
    <xf numFmtId="165" fontId="9" fillId="0" borderId="30" xfId="0" applyNumberFormat="1" applyFont="1" applyBorder="1" applyAlignment="1">
      <alignment horizontal="center" vertical="center" wrapText="1"/>
    </xf>
    <xf numFmtId="166" fontId="9" fillId="0" borderId="31" xfId="0" applyNumberFormat="1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 wrapText="1"/>
    </xf>
    <xf numFmtId="0" fontId="9" fillId="0" borderId="34" xfId="0" applyFont="1" applyBorder="1" applyAlignment="1">
      <alignment horizontal="center" vertical="center"/>
    </xf>
    <xf numFmtId="165" fontId="9" fillId="0" borderId="40" xfId="0" applyNumberFormat="1" applyFont="1" applyBorder="1" applyAlignment="1">
      <alignment horizontal="center" vertical="center"/>
    </xf>
    <xf numFmtId="165" fontId="9" fillId="0" borderId="46" xfId="0" applyNumberFormat="1" applyFont="1" applyBorder="1" applyAlignment="1">
      <alignment horizontal="center" vertical="center"/>
    </xf>
    <xf numFmtId="10" fontId="9" fillId="0" borderId="2" xfId="0" applyNumberFormat="1" applyFont="1" applyBorder="1" applyAlignment="1">
      <alignment horizontal="justify" vertical="center" wrapText="1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horizontal="justify" vertical="center" wrapText="1"/>
    </xf>
    <xf numFmtId="0" fontId="9" fillId="0" borderId="0" xfId="0" applyFont="1" applyAlignment="1">
      <alignment horizontal="left" vertical="center" wrapText="1"/>
    </xf>
    <xf numFmtId="0" fontId="9" fillId="0" borderId="29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166" fontId="9" fillId="0" borderId="19" xfId="0" applyNumberFormat="1" applyFont="1" applyBorder="1" applyAlignment="1">
      <alignment horizontal="center" vertical="center"/>
    </xf>
    <xf numFmtId="165" fontId="9" fillId="0" borderId="8" xfId="0" applyNumberFormat="1" applyFont="1" applyBorder="1" applyAlignment="1">
      <alignment vertical="center"/>
    </xf>
    <xf numFmtId="166" fontId="9" fillId="0" borderId="9" xfId="0" applyNumberFormat="1" applyFont="1" applyBorder="1" applyAlignment="1">
      <alignment horizontal="center" vertical="center" wrapText="1"/>
    </xf>
    <xf numFmtId="165" fontId="9" fillId="0" borderId="45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166" fontId="9" fillId="0" borderId="22" xfId="0" applyNumberFormat="1" applyFont="1" applyBorder="1" applyAlignment="1">
      <alignment horizontal="center" vertical="center"/>
    </xf>
    <xf numFmtId="166" fontId="9" fillId="0" borderId="23" xfId="0" applyNumberFormat="1" applyFont="1" applyBorder="1" applyAlignment="1">
      <alignment horizontal="center" vertical="center"/>
    </xf>
    <xf numFmtId="165" fontId="9" fillId="0" borderId="30" xfId="0" applyNumberFormat="1" applyFont="1" applyBorder="1" applyAlignment="1">
      <alignment vertical="center"/>
    </xf>
    <xf numFmtId="0" fontId="9" fillId="0" borderId="32" xfId="0" applyFont="1" applyBorder="1" applyAlignment="1">
      <alignment vertical="center"/>
    </xf>
    <xf numFmtId="0" fontId="28" fillId="0" borderId="2" xfId="0" applyFont="1" applyBorder="1" applyAlignment="1">
      <alignment horizontal="justify" vertical="center" wrapText="1"/>
    </xf>
    <xf numFmtId="166" fontId="9" fillId="0" borderId="31" xfId="0" applyNumberFormat="1" applyFont="1" applyBorder="1" applyAlignment="1">
      <alignment horizontal="center" vertical="center"/>
    </xf>
    <xf numFmtId="10" fontId="9" fillId="0" borderId="7" xfId="0" applyNumberFormat="1" applyFont="1" applyBorder="1" applyAlignment="1">
      <alignment horizontal="justify" vertical="center" wrapText="1"/>
    </xf>
    <xf numFmtId="0" fontId="10" fillId="0" borderId="15" xfId="0" applyFont="1" applyBorder="1" applyAlignment="1">
      <alignment horizontal="justify" vertical="center" wrapText="1"/>
    </xf>
    <xf numFmtId="0" fontId="10" fillId="0" borderId="15" xfId="0" applyFont="1" applyBorder="1" applyAlignment="1">
      <alignment horizontal="justify" vertical="center"/>
    </xf>
    <xf numFmtId="0" fontId="10" fillId="0" borderId="2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justify" vertical="center" wrapText="1"/>
    </xf>
    <xf numFmtId="0" fontId="10" fillId="0" borderId="11" xfId="0" applyFont="1" applyBorder="1" applyAlignment="1">
      <alignment horizontal="justify" vertical="center" wrapText="1"/>
    </xf>
    <xf numFmtId="0" fontId="8" fillId="0" borderId="12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justify" vertical="center" wrapText="1"/>
    </xf>
    <xf numFmtId="0" fontId="10" fillId="0" borderId="21" xfId="0" applyFont="1" applyBorder="1" applyAlignment="1">
      <alignment horizontal="justify" vertical="center" wrapText="1"/>
    </xf>
    <xf numFmtId="165" fontId="9" fillId="0" borderId="49" xfId="0" applyNumberFormat="1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 wrapText="1"/>
    </xf>
    <xf numFmtId="0" fontId="8" fillId="0" borderId="36" xfId="0" applyFont="1" applyBorder="1" applyAlignment="1">
      <alignment horizontal="left" vertical="center" wrapText="1"/>
    </xf>
    <xf numFmtId="0" fontId="10" fillId="0" borderId="36" xfId="0" applyFont="1" applyBorder="1" applyAlignment="1">
      <alignment horizontal="left" vertical="center" wrapText="1"/>
    </xf>
    <xf numFmtId="0" fontId="10" fillId="0" borderId="36" xfId="0" applyFont="1" applyBorder="1" applyAlignment="1">
      <alignment horizontal="justify" vertical="center" wrapText="1"/>
    </xf>
    <xf numFmtId="0" fontId="10" fillId="0" borderId="38" xfId="0" applyFont="1" applyBorder="1" applyAlignment="1">
      <alignment horizontal="justify" vertical="center" wrapText="1"/>
    </xf>
    <xf numFmtId="0" fontId="9" fillId="0" borderId="9" xfId="0" applyFont="1" applyBorder="1" applyAlignment="1">
      <alignment vertical="center"/>
    </xf>
    <xf numFmtId="165" fontId="9" fillId="0" borderId="30" xfId="0" applyNumberFormat="1" applyFont="1" applyBorder="1" applyAlignment="1">
      <alignment horizontal="center" vertical="center"/>
    </xf>
    <xf numFmtId="165" fontId="9" fillId="0" borderId="26" xfId="0" applyNumberFormat="1" applyFont="1" applyBorder="1" applyAlignment="1">
      <alignment horizontal="center" vertical="center"/>
    </xf>
    <xf numFmtId="0" fontId="0" fillId="0" borderId="0" xfId="0" applyAlignment="1">
      <alignment horizontal="justify"/>
    </xf>
    <xf numFmtId="165" fontId="9" fillId="0" borderId="46" xfId="0" applyNumberFormat="1" applyFont="1" applyBorder="1" applyAlignment="1">
      <alignment horizontal="center" vertical="center"/>
    </xf>
    <xf numFmtId="165" fontId="9" fillId="0" borderId="6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165" fontId="9" fillId="0" borderId="43" xfId="0" applyNumberFormat="1" applyFont="1" applyBorder="1" applyAlignment="1">
      <alignment horizontal="center" vertical="center"/>
    </xf>
    <xf numFmtId="165" fontId="9" fillId="0" borderId="44" xfId="0" applyNumberFormat="1" applyFont="1" applyBorder="1" applyAlignment="1">
      <alignment horizontal="center" vertical="center"/>
    </xf>
    <xf numFmtId="166" fontId="9" fillId="0" borderId="22" xfId="0" applyNumberFormat="1" applyFont="1" applyBorder="1" applyAlignment="1">
      <alignment horizontal="center" vertical="center"/>
    </xf>
    <xf numFmtId="166" fontId="9" fillId="0" borderId="20" xfId="0" applyNumberFormat="1" applyFont="1" applyBorder="1" applyAlignment="1">
      <alignment horizontal="center" vertical="center"/>
    </xf>
    <xf numFmtId="165" fontId="9" fillId="0" borderId="14" xfId="0" applyNumberFormat="1" applyFont="1" applyBorder="1" applyAlignment="1">
      <alignment horizontal="center" vertical="center"/>
    </xf>
    <xf numFmtId="165" fontId="9" fillId="0" borderId="10" xfId="0" applyNumberFormat="1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justify" vertical="center" wrapText="1"/>
    </xf>
    <xf numFmtId="0" fontId="9" fillId="0" borderId="25" xfId="0" applyFont="1" applyBorder="1" applyAlignment="1">
      <alignment horizontal="justify" vertical="center" wrapText="1"/>
    </xf>
    <xf numFmtId="0" fontId="9" fillId="0" borderId="29" xfId="0" applyFont="1" applyBorder="1" applyAlignment="1">
      <alignment horizontal="justify" vertical="center" wrapText="1"/>
    </xf>
    <xf numFmtId="166" fontId="9" fillId="0" borderId="15" xfId="0" applyNumberFormat="1" applyFont="1" applyBorder="1" applyAlignment="1">
      <alignment horizontal="center" vertical="center"/>
    </xf>
    <xf numFmtId="165" fontId="9" fillId="0" borderId="27" xfId="0" applyNumberFormat="1" applyFont="1" applyBorder="1" applyAlignment="1">
      <alignment horizontal="center" vertical="center"/>
    </xf>
    <xf numFmtId="165" fontId="9" fillId="0" borderId="1" xfId="0" applyNumberFormat="1" applyFont="1" applyBorder="1" applyAlignment="1">
      <alignment horizontal="center" vertical="center"/>
    </xf>
    <xf numFmtId="10" fontId="9" fillId="0" borderId="1" xfId="0" applyNumberFormat="1" applyFont="1" applyBorder="1" applyAlignment="1">
      <alignment horizontal="center" vertical="center" wrapText="1"/>
    </xf>
    <xf numFmtId="0" fontId="9" fillId="0" borderId="29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25" xfId="0" applyFont="1" applyBorder="1" applyAlignment="1">
      <alignment horizontal="left" vertical="center" wrapText="1"/>
    </xf>
    <xf numFmtId="0" fontId="9" fillId="0" borderId="36" xfId="0" applyFont="1" applyBorder="1" applyAlignment="1">
      <alignment horizontal="left" vertical="center" wrapText="1"/>
    </xf>
    <xf numFmtId="0" fontId="9" fillId="0" borderId="36" xfId="0" applyFont="1" applyBorder="1" applyAlignment="1">
      <alignment horizontal="justify" vertical="center" wrapText="1"/>
    </xf>
    <xf numFmtId="0" fontId="9" fillId="0" borderId="29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justify" vertical="center" wrapText="1"/>
    </xf>
    <xf numFmtId="165" fontId="9" fillId="0" borderId="30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166" fontId="9" fillId="0" borderId="9" xfId="0" applyNumberFormat="1" applyFont="1" applyBorder="1" applyAlignment="1">
      <alignment horizontal="center" vertical="center"/>
    </xf>
    <xf numFmtId="165" fontId="9" fillId="0" borderId="28" xfId="0" applyNumberFormat="1" applyFont="1" applyBorder="1" applyAlignment="1">
      <alignment horizontal="center" vertical="center"/>
    </xf>
    <xf numFmtId="166" fontId="9" fillId="0" borderId="11" xfId="0" applyNumberFormat="1" applyFont="1" applyBorder="1" applyAlignment="1">
      <alignment horizontal="center" vertical="center"/>
    </xf>
    <xf numFmtId="166" fontId="9" fillId="0" borderId="34" xfId="0" applyNumberFormat="1" applyFont="1" applyBorder="1" applyAlignment="1">
      <alignment horizontal="center" vertical="center"/>
    </xf>
    <xf numFmtId="0" fontId="9" fillId="0" borderId="33" xfId="0" applyFont="1" applyBorder="1" applyAlignment="1">
      <alignment horizontal="justify" vertical="center" wrapText="1"/>
    </xf>
    <xf numFmtId="0" fontId="9" fillId="0" borderId="35" xfId="0" applyFont="1" applyBorder="1" applyAlignment="1">
      <alignment horizontal="justify" vertical="center" wrapText="1"/>
    </xf>
    <xf numFmtId="0" fontId="9" fillId="0" borderId="34" xfId="0" applyFont="1" applyBorder="1" applyAlignment="1">
      <alignment horizontal="justify" vertical="center" wrapText="1"/>
    </xf>
    <xf numFmtId="165" fontId="9" fillId="0" borderId="26" xfId="0" applyNumberFormat="1" applyFont="1" applyBorder="1" applyAlignment="1">
      <alignment horizontal="center" vertical="center"/>
    </xf>
    <xf numFmtId="166" fontId="9" fillId="0" borderId="10" xfId="0" applyNumberFormat="1" applyFont="1" applyBorder="1" applyAlignment="1">
      <alignment horizontal="center" vertical="center"/>
    </xf>
    <xf numFmtId="166" fontId="9" fillId="0" borderId="27" xfId="0" applyNumberFormat="1" applyFont="1" applyBorder="1" applyAlignment="1">
      <alignment horizontal="center" vertical="center"/>
    </xf>
    <xf numFmtId="166" fontId="9" fillId="0" borderId="28" xfId="0" applyNumberFormat="1" applyFont="1" applyBorder="1" applyAlignment="1">
      <alignment horizontal="center" vertical="center"/>
    </xf>
    <xf numFmtId="166" fontId="9" fillId="0" borderId="35" xfId="0" applyNumberFormat="1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6" fillId="0" borderId="0" xfId="0" applyFont="1" applyAlignment="1">
      <alignment horizontal="justify"/>
    </xf>
    <xf numFmtId="0" fontId="6" fillId="0" borderId="0" xfId="0" applyFont="1" applyAlignment="1">
      <alignment horizontal="justify" vertical="center" wrapText="1"/>
    </xf>
    <xf numFmtId="0" fontId="2" fillId="0" borderId="0" xfId="0" applyFont="1" applyAlignment="1">
      <alignment horizontal="justify"/>
    </xf>
    <xf numFmtId="0" fontId="0" fillId="0" borderId="0" xfId="0" applyAlignment="1">
      <alignment horizontal="center"/>
    </xf>
    <xf numFmtId="0" fontId="6" fillId="0" borderId="0" xfId="0" applyFont="1" applyAlignment="1">
      <alignment horizontal="justify" vertical="top"/>
    </xf>
    <xf numFmtId="0" fontId="0" fillId="0" borderId="0" xfId="0" applyAlignment="1">
      <alignment horizontal="justify"/>
    </xf>
    <xf numFmtId="0" fontId="4" fillId="0" borderId="6" xfId="0" applyFont="1" applyBorder="1" applyAlignment="1">
      <alignment horizontal="justify" vertical="center" wrapText="1"/>
    </xf>
    <xf numFmtId="0" fontId="4" fillId="0" borderId="10" xfId="0" applyFont="1" applyBorder="1" applyAlignment="1">
      <alignment horizontal="justify" vertical="center" wrapText="1"/>
    </xf>
    <xf numFmtId="0" fontId="4" fillId="0" borderId="3" xfId="0" applyFont="1" applyBorder="1" applyAlignment="1">
      <alignment horizontal="justify" vertical="center" wrapText="1"/>
    </xf>
    <xf numFmtId="0" fontId="4" fillId="0" borderId="2" xfId="0" applyFont="1" applyBorder="1" applyAlignment="1">
      <alignment horizontal="justify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justify" vertical="center" wrapText="1"/>
    </xf>
    <xf numFmtId="0" fontId="4" fillId="0" borderId="20" xfId="0" applyFont="1" applyBorder="1" applyAlignment="1">
      <alignment horizontal="justify" vertical="center" wrapText="1"/>
    </xf>
    <xf numFmtId="0" fontId="8" fillId="0" borderId="1" xfId="0" applyFont="1" applyBorder="1" applyAlignment="1">
      <alignment horizontal="justify" vertical="center" wrapText="1"/>
    </xf>
    <xf numFmtId="0" fontId="8" fillId="0" borderId="3" xfId="0" applyFont="1" applyBorder="1" applyAlignment="1">
      <alignment horizontal="justify" vertical="center" wrapText="1"/>
    </xf>
    <xf numFmtId="0" fontId="8" fillId="0" borderId="2" xfId="0" applyFont="1" applyBorder="1" applyAlignment="1">
      <alignment horizontal="justify" vertical="center" wrapText="1"/>
    </xf>
    <xf numFmtId="0" fontId="8" fillId="0" borderId="4" xfId="0" applyFont="1" applyBorder="1" applyAlignment="1">
      <alignment horizontal="justify" vertical="center" wrapText="1"/>
    </xf>
    <xf numFmtId="0" fontId="8" fillId="0" borderId="14" xfId="0" applyFont="1" applyBorder="1" applyAlignment="1">
      <alignment horizontal="justify" vertical="center"/>
    </xf>
    <xf numFmtId="0" fontId="8" fillId="0" borderId="25" xfId="0" applyFont="1" applyBorder="1" applyAlignment="1">
      <alignment horizontal="justify" vertical="center" wrapText="1"/>
    </xf>
    <xf numFmtId="0" fontId="8" fillId="0" borderId="24" xfId="0" applyFont="1" applyBorder="1" applyAlignment="1">
      <alignment horizontal="justify" vertical="center" wrapText="1"/>
    </xf>
    <xf numFmtId="0" fontId="8" fillId="0" borderId="29" xfId="0" applyFont="1" applyBorder="1" applyAlignment="1">
      <alignment horizontal="justify" vertical="center" wrapText="1"/>
    </xf>
    <xf numFmtId="166" fontId="9" fillId="0" borderId="14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justify" vertical="center" wrapText="1"/>
    </xf>
    <xf numFmtId="0" fontId="9" fillId="0" borderId="4" xfId="0" applyFont="1" applyBorder="1" applyAlignment="1">
      <alignment horizontal="justify" vertical="center" wrapText="1"/>
    </xf>
    <xf numFmtId="0" fontId="9" fillId="0" borderId="36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35" xfId="0" applyFont="1" applyBorder="1" applyAlignment="1">
      <alignment horizontal="center" vertical="center" wrapText="1"/>
    </xf>
    <xf numFmtId="0" fontId="9" fillId="0" borderId="34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justify" vertical="center" wrapText="1"/>
    </xf>
    <xf numFmtId="0" fontId="8" fillId="0" borderId="14" xfId="0" applyFont="1" applyBorder="1" applyAlignment="1">
      <alignment horizontal="justify" vertical="center" wrapText="1"/>
    </xf>
    <xf numFmtId="0" fontId="8" fillId="0" borderId="8" xfId="0" applyFont="1" applyBorder="1" applyAlignment="1">
      <alignment horizontal="justify" vertical="center" wrapText="1"/>
    </xf>
    <xf numFmtId="0" fontId="8" fillId="0" borderId="6" xfId="0" applyFont="1" applyBorder="1" applyAlignment="1">
      <alignment horizontal="justify" vertical="center"/>
    </xf>
    <xf numFmtId="0" fontId="8" fillId="0" borderId="30" xfId="0" applyFont="1" applyBorder="1" applyAlignment="1">
      <alignment horizontal="justify" vertical="center"/>
    </xf>
    <xf numFmtId="0" fontId="8" fillId="0" borderId="10" xfId="0" applyFont="1" applyBorder="1" applyAlignment="1">
      <alignment horizontal="justify" vertical="center"/>
    </xf>
    <xf numFmtId="0" fontId="8" fillId="0" borderId="8" xfId="0" applyFont="1" applyBorder="1" applyAlignment="1">
      <alignment horizontal="justify" vertical="center"/>
    </xf>
    <xf numFmtId="0" fontId="8" fillId="0" borderId="25" xfId="0" applyFont="1" applyBorder="1" applyAlignment="1">
      <alignment horizontal="left" vertical="center" wrapText="1"/>
    </xf>
    <xf numFmtId="0" fontId="8" fillId="0" borderId="29" xfId="0" applyFont="1" applyBorder="1" applyAlignment="1">
      <alignment horizontal="left" vertical="center" wrapText="1"/>
    </xf>
    <xf numFmtId="0" fontId="8" fillId="0" borderId="36" xfId="0" applyFont="1" applyBorder="1" applyAlignment="1">
      <alignment horizontal="left" vertical="center" wrapText="1"/>
    </xf>
    <xf numFmtId="0" fontId="7" fillId="0" borderId="0" xfId="0" applyFont="1" applyAlignment="1">
      <alignment horizontal="center"/>
    </xf>
    <xf numFmtId="0" fontId="7" fillId="0" borderId="16" xfId="0" applyFont="1" applyBorder="1" applyAlignment="1">
      <alignment horizontal="center"/>
    </xf>
    <xf numFmtId="0" fontId="8" fillId="0" borderId="27" xfId="0" applyFont="1" applyBorder="1" applyAlignment="1">
      <alignment horizontal="justify" vertical="center" wrapText="1"/>
    </xf>
    <xf numFmtId="0" fontId="8" fillId="0" borderId="28" xfId="0" applyFont="1" applyBorder="1" applyAlignment="1">
      <alignment horizontal="justify" vertical="center" wrapText="1"/>
    </xf>
    <xf numFmtId="0" fontId="8" fillId="0" borderId="36" xfId="0" applyFont="1" applyBorder="1" applyAlignment="1">
      <alignment horizontal="justify" vertical="center" wrapText="1"/>
    </xf>
    <xf numFmtId="0" fontId="8" fillId="0" borderId="24" xfId="0" applyFont="1" applyBorder="1" applyAlignment="1">
      <alignment horizontal="center" vertical="center" wrapText="1"/>
    </xf>
    <xf numFmtId="0" fontId="8" fillId="0" borderId="36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left" vertical="center" wrapText="1"/>
    </xf>
    <xf numFmtId="166" fontId="7" fillId="0" borderId="17" xfId="0" applyNumberFormat="1" applyFont="1" applyBorder="1" applyAlignment="1">
      <alignment horizontal="center" vertical="center"/>
    </xf>
    <xf numFmtId="166" fontId="7" fillId="0" borderId="18" xfId="0" applyNumberFormat="1" applyFont="1" applyBorder="1" applyAlignment="1">
      <alignment horizontal="center" vertical="center"/>
    </xf>
    <xf numFmtId="165" fontId="7" fillId="0" borderId="17" xfId="0" applyNumberFormat="1" applyFont="1" applyBorder="1" applyAlignment="1">
      <alignment horizontal="center" vertical="center"/>
    </xf>
    <xf numFmtId="165" fontId="7" fillId="0" borderId="18" xfId="0" applyNumberFormat="1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165" fontId="9" fillId="0" borderId="11" xfId="0" applyNumberFormat="1" applyFont="1" applyBorder="1" applyAlignment="1">
      <alignment horizontal="center" vertical="center" wrapText="1"/>
    </xf>
    <xf numFmtId="165" fontId="9" fillId="0" borderId="35" xfId="0" applyNumberFormat="1" applyFont="1" applyBorder="1" applyAlignment="1">
      <alignment horizontal="center" vertical="center" wrapText="1"/>
    </xf>
    <xf numFmtId="165" fontId="9" fillId="0" borderId="32" xfId="0" applyNumberFormat="1" applyFont="1" applyBorder="1" applyAlignment="1">
      <alignment horizontal="center" vertical="center" wrapText="1"/>
    </xf>
    <xf numFmtId="165" fontId="9" fillId="0" borderId="10" xfId="0" applyNumberFormat="1" applyFont="1" applyBorder="1" applyAlignment="1">
      <alignment horizontal="center" vertical="center" wrapText="1"/>
    </xf>
    <xf numFmtId="165" fontId="9" fillId="0" borderId="27" xfId="0" applyNumberFormat="1" applyFont="1" applyBorder="1" applyAlignment="1">
      <alignment horizontal="center" vertical="center" wrapText="1"/>
    </xf>
    <xf numFmtId="165" fontId="9" fillId="0" borderId="30" xfId="0" applyNumberFormat="1" applyFont="1" applyBorder="1" applyAlignment="1">
      <alignment horizontal="center" vertical="center" wrapText="1"/>
    </xf>
    <xf numFmtId="166" fontId="9" fillId="0" borderId="33" xfId="0" applyNumberFormat="1" applyFont="1" applyBorder="1" applyAlignment="1">
      <alignment horizontal="center" vertical="center"/>
    </xf>
    <xf numFmtId="166" fontId="9" fillId="0" borderId="41" xfId="0" applyNumberFormat="1" applyFont="1" applyBorder="1" applyAlignment="1">
      <alignment horizontal="center" vertical="center"/>
    </xf>
    <xf numFmtId="166" fontId="9" fillId="0" borderId="38" xfId="0" applyNumberFormat="1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166" fontId="9" fillId="0" borderId="32" xfId="0" applyNumberFormat="1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165" fontId="9" fillId="0" borderId="14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8" fillId="0" borderId="26" xfId="0" applyFont="1" applyBorder="1" applyAlignment="1">
      <alignment horizontal="justify" vertical="center"/>
    </xf>
    <xf numFmtId="0" fontId="8" fillId="0" borderId="27" xfId="0" applyFont="1" applyBorder="1" applyAlignment="1">
      <alignment horizontal="justify" vertical="center"/>
    </xf>
    <xf numFmtId="0" fontId="8" fillId="0" borderId="28" xfId="0" applyFont="1" applyBorder="1" applyAlignment="1">
      <alignment horizontal="justify" vertical="center"/>
    </xf>
    <xf numFmtId="0" fontId="9" fillId="0" borderId="24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9" fillId="0" borderId="11" xfId="0" applyFont="1" applyBorder="1" applyAlignment="1">
      <alignment horizontal="justify" vertical="center" wrapText="1"/>
    </xf>
    <xf numFmtId="0" fontId="9" fillId="0" borderId="32" xfId="0" applyFont="1" applyBorder="1" applyAlignment="1">
      <alignment horizontal="justify" vertical="center" wrapText="1"/>
    </xf>
    <xf numFmtId="166" fontId="9" fillId="0" borderId="31" xfId="0" applyNumberFormat="1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 wrapText="1"/>
    </xf>
    <xf numFmtId="165" fontId="9" fillId="0" borderId="8" xfId="0" applyNumberFormat="1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3" xfId="0" applyFont="1" applyBorder="1" applyAlignment="1">
      <alignment horizontal="justify" vertical="center" wrapText="1"/>
    </xf>
    <xf numFmtId="10" fontId="9" fillId="0" borderId="2" xfId="0" applyNumberFormat="1" applyFont="1" applyBorder="1" applyAlignment="1">
      <alignment horizontal="justify" vertical="center" wrapText="1"/>
    </xf>
    <xf numFmtId="10" fontId="9" fillId="0" borderId="29" xfId="0" applyNumberFormat="1" applyFont="1" applyBorder="1" applyAlignment="1">
      <alignment horizontal="justify" vertical="center" wrapText="1"/>
    </xf>
    <xf numFmtId="10" fontId="9" fillId="0" borderId="25" xfId="0" applyNumberFormat="1" applyFont="1" applyBorder="1" applyAlignment="1">
      <alignment horizontal="justify" vertical="center" wrapText="1"/>
    </xf>
    <xf numFmtId="10" fontId="9" fillId="0" borderId="36" xfId="0" applyNumberFormat="1" applyFont="1" applyBorder="1" applyAlignment="1">
      <alignment horizontal="justify" vertical="center" wrapText="1"/>
    </xf>
    <xf numFmtId="0" fontId="9" fillId="0" borderId="3" xfId="0" applyFont="1" applyBorder="1" applyAlignment="1">
      <alignment horizontal="justify" vertical="center"/>
    </xf>
    <xf numFmtId="0" fontId="9" fillId="0" borderId="1" xfId="0" applyFont="1" applyBorder="1" applyAlignment="1">
      <alignment horizontal="justify" vertical="center"/>
    </xf>
    <xf numFmtId="0" fontId="9" fillId="0" borderId="4" xfId="0" applyFont="1" applyBorder="1" applyAlignment="1">
      <alignment horizontal="justify" vertical="center"/>
    </xf>
    <xf numFmtId="165" fontId="9" fillId="0" borderId="46" xfId="0" applyNumberFormat="1" applyFont="1" applyBorder="1" applyAlignment="1">
      <alignment horizontal="center" vertical="center"/>
    </xf>
    <xf numFmtId="165" fontId="9" fillId="0" borderId="45" xfId="0" applyNumberFormat="1" applyFont="1" applyBorder="1" applyAlignment="1">
      <alignment horizontal="center" vertical="center"/>
    </xf>
    <xf numFmtId="0" fontId="9" fillId="0" borderId="29" xfId="0" applyFont="1" applyBorder="1" applyAlignment="1">
      <alignment horizontal="justify" vertical="center"/>
    </xf>
    <xf numFmtId="0" fontId="9" fillId="0" borderId="2" xfId="0" applyFont="1" applyBorder="1" applyAlignment="1">
      <alignment horizontal="justify" vertical="center"/>
    </xf>
    <xf numFmtId="165" fontId="9" fillId="0" borderId="39" xfId="0" applyNumberFormat="1" applyFont="1" applyBorder="1" applyAlignment="1">
      <alignment horizontal="center" vertical="center"/>
    </xf>
    <xf numFmtId="165" fontId="9" fillId="0" borderId="42" xfId="0" applyNumberFormat="1" applyFont="1" applyBorder="1" applyAlignment="1">
      <alignment horizontal="center" vertical="center"/>
    </xf>
    <xf numFmtId="165" fontId="9" fillId="0" borderId="6" xfId="0" applyNumberFormat="1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165" fontId="9" fillId="0" borderId="37" xfId="0" applyNumberFormat="1" applyFont="1" applyBorder="1" applyAlignment="1">
      <alignment horizontal="center" vertical="center"/>
    </xf>
    <xf numFmtId="166" fontId="9" fillId="0" borderId="1" xfId="0" applyNumberFormat="1" applyFont="1" applyBorder="1" applyAlignment="1">
      <alignment horizontal="center" vertical="center"/>
    </xf>
    <xf numFmtId="0" fontId="9" fillId="0" borderId="24" xfId="0" applyFont="1" applyBorder="1" applyAlignment="1">
      <alignment horizontal="justify" vertical="center"/>
    </xf>
    <xf numFmtId="0" fontId="9" fillId="0" borderId="25" xfId="0" applyFont="1" applyBorder="1" applyAlignment="1">
      <alignment horizontal="justify" vertical="center"/>
    </xf>
    <xf numFmtId="0" fontId="9" fillId="0" borderId="36" xfId="0" applyFont="1" applyBorder="1" applyAlignment="1">
      <alignment horizontal="justify" vertical="center"/>
    </xf>
    <xf numFmtId="166" fontId="9" fillId="0" borderId="8" xfId="0" applyNumberFormat="1" applyFont="1" applyBorder="1" applyAlignment="1">
      <alignment horizontal="center" vertical="center"/>
    </xf>
    <xf numFmtId="165" fontId="9" fillId="0" borderId="40" xfId="0" applyNumberFormat="1" applyFont="1" applyBorder="1" applyAlignment="1">
      <alignment horizontal="center" vertical="center"/>
    </xf>
    <xf numFmtId="0" fontId="8" fillId="0" borderId="26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justify" vertical="center" wrapText="1"/>
    </xf>
    <xf numFmtId="0" fontId="4" fillId="0" borderId="4" xfId="0" applyFont="1" applyBorder="1" applyAlignment="1">
      <alignment horizontal="justify" vertical="center" wrapText="1"/>
    </xf>
    <xf numFmtId="0" fontId="4" fillId="0" borderId="23" xfId="0" applyFont="1" applyBorder="1" applyAlignment="1">
      <alignment horizontal="justify" vertical="center" wrapText="1"/>
    </xf>
    <xf numFmtId="0" fontId="6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166" fontId="0" fillId="0" borderId="0" xfId="0" applyNumberFormat="1" applyAlignment="1">
      <alignment horizontal="justify"/>
    </xf>
    <xf numFmtId="165" fontId="0" fillId="0" borderId="0" xfId="0" applyNumberFormat="1" applyAlignment="1">
      <alignment horizontal="justify"/>
    </xf>
    <xf numFmtId="43" fontId="9" fillId="0" borderId="26" xfId="9" applyFont="1" applyBorder="1" applyAlignment="1">
      <alignment horizontal="center" vertical="center"/>
    </xf>
    <xf numFmtId="43" fontId="9" fillId="0" borderId="27" xfId="9" applyFont="1" applyBorder="1" applyAlignment="1">
      <alignment horizontal="center" vertical="center"/>
    </xf>
  </cellXfs>
  <cellStyles count="10">
    <cellStyle name="Millares" xfId="9" builtinId="3"/>
    <cellStyle name="Millares 4" xfId="8"/>
    <cellStyle name="Moneda" xfId="1" builtinId="4"/>
    <cellStyle name="Moneda 2" xfId="7"/>
    <cellStyle name="Moneda 3" xfId="6"/>
    <cellStyle name="Normal" xfId="0" builtinId="0"/>
    <cellStyle name="Normal 13" xfId="5"/>
    <cellStyle name="Normal 2 4" xfId="2"/>
    <cellStyle name="Normal 7" xfId="4"/>
    <cellStyle name="TableStyleLight1" xfId="3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158751</xdr:colOff>
      <xdr:row>0</xdr:row>
      <xdr:rowOff>79375</xdr:rowOff>
    </xdr:from>
    <xdr:to>
      <xdr:col>2</xdr:col>
      <xdr:colOff>952500</xdr:colOff>
      <xdr:row>2</xdr:row>
      <xdr:rowOff>249197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8004" r="53322" b="31133"/>
        <a:stretch/>
      </xdr:blipFill>
      <xdr:spPr>
        <a:xfrm>
          <a:off x="158751" y="79375"/>
          <a:ext cx="3286124" cy="1233447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158751</xdr:colOff>
      <xdr:row>0</xdr:row>
      <xdr:rowOff>79375</xdr:rowOff>
    </xdr:from>
    <xdr:to>
      <xdr:col>2</xdr:col>
      <xdr:colOff>952500</xdr:colOff>
      <xdr:row>2</xdr:row>
      <xdr:rowOff>249197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8004" r="53322" b="31133"/>
        <a:stretch/>
      </xdr:blipFill>
      <xdr:spPr>
        <a:xfrm>
          <a:off x="158751" y="79375"/>
          <a:ext cx="3289299" cy="1236622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158751</xdr:colOff>
      <xdr:row>0</xdr:row>
      <xdr:rowOff>79375</xdr:rowOff>
    </xdr:from>
    <xdr:to>
      <xdr:col>2</xdr:col>
      <xdr:colOff>952500</xdr:colOff>
      <xdr:row>2</xdr:row>
      <xdr:rowOff>249197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8004" r="53322" b="31133"/>
        <a:stretch/>
      </xdr:blipFill>
      <xdr:spPr>
        <a:xfrm>
          <a:off x="158751" y="79375"/>
          <a:ext cx="3289299" cy="1236622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158751</xdr:colOff>
      <xdr:row>0</xdr:row>
      <xdr:rowOff>79375</xdr:rowOff>
    </xdr:from>
    <xdr:to>
      <xdr:col>2</xdr:col>
      <xdr:colOff>952500</xdr:colOff>
      <xdr:row>2</xdr:row>
      <xdr:rowOff>249197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8004" r="53322" b="31133"/>
        <a:stretch/>
      </xdr:blipFill>
      <xdr:spPr>
        <a:xfrm>
          <a:off x="158751" y="79375"/>
          <a:ext cx="3289299" cy="1236622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158751</xdr:colOff>
      <xdr:row>0</xdr:row>
      <xdr:rowOff>79375</xdr:rowOff>
    </xdr:from>
    <xdr:to>
      <xdr:col>2</xdr:col>
      <xdr:colOff>952500</xdr:colOff>
      <xdr:row>2</xdr:row>
      <xdr:rowOff>249197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8004" r="53322" b="31133"/>
        <a:stretch/>
      </xdr:blipFill>
      <xdr:spPr>
        <a:xfrm>
          <a:off x="158751" y="79375"/>
          <a:ext cx="3289299" cy="1236622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158751</xdr:colOff>
      <xdr:row>0</xdr:row>
      <xdr:rowOff>79375</xdr:rowOff>
    </xdr:from>
    <xdr:to>
      <xdr:col>2</xdr:col>
      <xdr:colOff>952500</xdr:colOff>
      <xdr:row>2</xdr:row>
      <xdr:rowOff>249197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8004" r="53322" b="31133"/>
        <a:stretch/>
      </xdr:blipFill>
      <xdr:spPr>
        <a:xfrm>
          <a:off x="158751" y="79375"/>
          <a:ext cx="3289299" cy="1236622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158751</xdr:colOff>
      <xdr:row>0</xdr:row>
      <xdr:rowOff>79375</xdr:rowOff>
    </xdr:from>
    <xdr:to>
      <xdr:col>2</xdr:col>
      <xdr:colOff>952500</xdr:colOff>
      <xdr:row>2</xdr:row>
      <xdr:rowOff>249197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8004" r="53322" b="31133"/>
        <a:stretch/>
      </xdr:blipFill>
      <xdr:spPr>
        <a:xfrm>
          <a:off x="158751" y="79375"/>
          <a:ext cx="3289299" cy="1236622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158751</xdr:colOff>
      <xdr:row>0</xdr:row>
      <xdr:rowOff>79375</xdr:rowOff>
    </xdr:from>
    <xdr:to>
      <xdr:col>2</xdr:col>
      <xdr:colOff>952500</xdr:colOff>
      <xdr:row>2</xdr:row>
      <xdr:rowOff>249197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8004" r="53322" b="31133"/>
        <a:stretch/>
      </xdr:blipFill>
      <xdr:spPr>
        <a:xfrm>
          <a:off x="158751" y="79375"/>
          <a:ext cx="3289299" cy="1236622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158751</xdr:colOff>
      <xdr:row>0</xdr:row>
      <xdr:rowOff>79375</xdr:rowOff>
    </xdr:from>
    <xdr:to>
      <xdr:col>2</xdr:col>
      <xdr:colOff>952500</xdr:colOff>
      <xdr:row>2</xdr:row>
      <xdr:rowOff>249197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8004" r="53322" b="31133"/>
        <a:stretch/>
      </xdr:blipFill>
      <xdr:spPr>
        <a:xfrm>
          <a:off x="158751" y="79375"/>
          <a:ext cx="3289299" cy="1236622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158751</xdr:colOff>
      <xdr:row>0</xdr:row>
      <xdr:rowOff>79375</xdr:rowOff>
    </xdr:from>
    <xdr:to>
      <xdr:col>2</xdr:col>
      <xdr:colOff>952500</xdr:colOff>
      <xdr:row>2</xdr:row>
      <xdr:rowOff>249197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8004" r="53322" b="31133"/>
        <a:stretch/>
      </xdr:blipFill>
      <xdr:spPr>
        <a:xfrm>
          <a:off x="158751" y="79375"/>
          <a:ext cx="3289299" cy="1236622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158751</xdr:colOff>
      <xdr:row>0</xdr:row>
      <xdr:rowOff>79375</xdr:rowOff>
    </xdr:from>
    <xdr:to>
      <xdr:col>2</xdr:col>
      <xdr:colOff>952500</xdr:colOff>
      <xdr:row>2</xdr:row>
      <xdr:rowOff>249197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8004" r="53322" b="31133"/>
        <a:stretch/>
      </xdr:blipFill>
      <xdr:spPr>
        <a:xfrm>
          <a:off x="158751" y="79375"/>
          <a:ext cx="3289299" cy="123662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158751</xdr:colOff>
      <xdr:row>0</xdr:row>
      <xdr:rowOff>79375</xdr:rowOff>
    </xdr:from>
    <xdr:to>
      <xdr:col>2</xdr:col>
      <xdr:colOff>952500</xdr:colOff>
      <xdr:row>2</xdr:row>
      <xdr:rowOff>249197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8004" r="53322" b="31133"/>
        <a:stretch/>
      </xdr:blipFill>
      <xdr:spPr>
        <a:xfrm>
          <a:off x="158751" y="79375"/>
          <a:ext cx="3289299" cy="1236622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158751</xdr:colOff>
      <xdr:row>0</xdr:row>
      <xdr:rowOff>79375</xdr:rowOff>
    </xdr:from>
    <xdr:to>
      <xdr:col>2</xdr:col>
      <xdr:colOff>952500</xdr:colOff>
      <xdr:row>2</xdr:row>
      <xdr:rowOff>249197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8004" r="53322" b="31133"/>
        <a:stretch/>
      </xdr:blipFill>
      <xdr:spPr>
        <a:xfrm>
          <a:off x="158751" y="79375"/>
          <a:ext cx="3289299" cy="123662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158751</xdr:colOff>
      <xdr:row>0</xdr:row>
      <xdr:rowOff>79375</xdr:rowOff>
    </xdr:from>
    <xdr:to>
      <xdr:col>2</xdr:col>
      <xdr:colOff>952500</xdr:colOff>
      <xdr:row>2</xdr:row>
      <xdr:rowOff>249197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8004" r="53322" b="31133"/>
        <a:stretch/>
      </xdr:blipFill>
      <xdr:spPr>
        <a:xfrm>
          <a:off x="158751" y="79375"/>
          <a:ext cx="3289299" cy="123662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158751</xdr:colOff>
      <xdr:row>0</xdr:row>
      <xdr:rowOff>79375</xdr:rowOff>
    </xdr:from>
    <xdr:to>
      <xdr:col>2</xdr:col>
      <xdr:colOff>952500</xdr:colOff>
      <xdr:row>2</xdr:row>
      <xdr:rowOff>249197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8004" r="53322" b="31133"/>
        <a:stretch/>
      </xdr:blipFill>
      <xdr:spPr>
        <a:xfrm>
          <a:off x="158751" y="79375"/>
          <a:ext cx="3289299" cy="123662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158751</xdr:colOff>
      <xdr:row>0</xdr:row>
      <xdr:rowOff>79375</xdr:rowOff>
    </xdr:from>
    <xdr:to>
      <xdr:col>2</xdr:col>
      <xdr:colOff>952500</xdr:colOff>
      <xdr:row>2</xdr:row>
      <xdr:rowOff>249197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8004" r="53322" b="31133"/>
        <a:stretch/>
      </xdr:blipFill>
      <xdr:spPr>
        <a:xfrm>
          <a:off x="158751" y="79375"/>
          <a:ext cx="3289299" cy="123662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158751</xdr:colOff>
      <xdr:row>0</xdr:row>
      <xdr:rowOff>79375</xdr:rowOff>
    </xdr:from>
    <xdr:to>
      <xdr:col>2</xdr:col>
      <xdr:colOff>952500</xdr:colOff>
      <xdr:row>2</xdr:row>
      <xdr:rowOff>249197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8004" r="53322" b="31133"/>
        <a:stretch/>
      </xdr:blipFill>
      <xdr:spPr>
        <a:xfrm>
          <a:off x="158751" y="79375"/>
          <a:ext cx="3289299" cy="123662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158751</xdr:colOff>
      <xdr:row>0</xdr:row>
      <xdr:rowOff>79375</xdr:rowOff>
    </xdr:from>
    <xdr:to>
      <xdr:col>2</xdr:col>
      <xdr:colOff>952500</xdr:colOff>
      <xdr:row>2</xdr:row>
      <xdr:rowOff>249197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8004" r="53322" b="31133"/>
        <a:stretch/>
      </xdr:blipFill>
      <xdr:spPr>
        <a:xfrm>
          <a:off x="158751" y="79375"/>
          <a:ext cx="3289299" cy="1236622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158751</xdr:colOff>
      <xdr:row>0</xdr:row>
      <xdr:rowOff>79375</xdr:rowOff>
    </xdr:from>
    <xdr:to>
      <xdr:col>2</xdr:col>
      <xdr:colOff>952500</xdr:colOff>
      <xdr:row>2</xdr:row>
      <xdr:rowOff>249197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8004" r="53322" b="31133"/>
        <a:stretch/>
      </xdr:blipFill>
      <xdr:spPr>
        <a:xfrm>
          <a:off x="158751" y="79375"/>
          <a:ext cx="3289299" cy="1236622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158751</xdr:colOff>
      <xdr:row>0</xdr:row>
      <xdr:rowOff>79375</xdr:rowOff>
    </xdr:from>
    <xdr:to>
      <xdr:col>2</xdr:col>
      <xdr:colOff>952500</xdr:colOff>
      <xdr:row>2</xdr:row>
      <xdr:rowOff>249197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8004" r="53322" b="31133"/>
        <a:stretch/>
      </xdr:blipFill>
      <xdr:spPr>
        <a:xfrm>
          <a:off x="158751" y="79375"/>
          <a:ext cx="3289299" cy="12366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Z176"/>
  <sheetViews>
    <sheetView tabSelected="1" topLeftCell="J4" zoomScale="70" zoomScaleNormal="70" workbookViewId="0">
      <pane ySplit="2" topLeftCell="A171" activePane="bottomLeft" state="frozen"/>
      <selection activeCell="A4" sqref="A4"/>
      <selection pane="bottomLeft" activeCell="O172" sqref="O172"/>
    </sheetView>
  </sheetViews>
  <sheetFormatPr baseColWidth="10" defaultColWidth="9.140625" defaultRowHeight="15" x14ac:dyDescent="0.25"/>
  <cols>
    <col min="1" max="1" width="5.42578125" style="52" customWidth="1"/>
    <col min="2" max="2" width="32" style="52" customWidth="1"/>
    <col min="3" max="3" width="45.5703125" style="52" customWidth="1"/>
    <col min="4" max="4" width="24.85546875" style="6" customWidth="1"/>
    <col min="5" max="5" width="20.5703125" style="6" customWidth="1"/>
    <col min="6" max="6" width="35.5703125" style="6" customWidth="1"/>
    <col min="7" max="7" width="27.28515625" style="6" customWidth="1"/>
    <col min="8" max="8" width="46.42578125" style="6" customWidth="1"/>
    <col min="9" max="9" width="58.5703125" style="30" customWidth="1"/>
    <col min="10" max="10" width="50.5703125" style="30" customWidth="1"/>
    <col min="11" max="11" width="42.140625" style="30" customWidth="1"/>
    <col min="12" max="12" width="40" style="30" customWidth="1"/>
    <col min="13" max="13" width="32.140625" style="7" customWidth="1"/>
    <col min="14" max="14" width="18.85546875" style="11" customWidth="1"/>
    <col min="15" max="15" width="32.140625" style="7" customWidth="1"/>
    <col min="16" max="16" width="18.85546875" style="56" customWidth="1"/>
    <col min="17" max="17" width="9.140625" style="30"/>
    <col min="18" max="18" width="20.140625" style="30" customWidth="1"/>
    <col min="19" max="19" width="16.85546875" style="30" customWidth="1"/>
    <col min="20" max="25" width="9.140625" style="30"/>
    <col min="26" max="26" width="31.7109375" style="233" customWidth="1"/>
    <col min="27" max="16384" width="9.140625" style="30"/>
  </cols>
  <sheetData>
    <row r="2" spans="1:26" s="24" customFormat="1" ht="69" customHeight="1" thickBot="1" x14ac:dyDescent="0.3">
      <c r="A2" s="338" t="s">
        <v>129</v>
      </c>
      <c r="B2" s="338"/>
      <c r="C2" s="338"/>
      <c r="D2" s="338"/>
      <c r="E2" s="338"/>
      <c r="F2" s="338"/>
      <c r="G2" s="338"/>
      <c r="H2" s="338"/>
      <c r="I2" s="338"/>
      <c r="J2" s="338"/>
      <c r="K2" s="338"/>
      <c r="L2" s="338"/>
      <c r="M2" s="338"/>
      <c r="N2" s="338"/>
      <c r="O2" s="55"/>
      <c r="P2" s="55"/>
      <c r="Z2" s="232"/>
    </row>
    <row r="3" spans="1:26" s="24" customFormat="1" ht="46.5" customHeight="1" thickBot="1" x14ac:dyDescent="0.3">
      <c r="A3" s="25"/>
      <c r="B3" s="380" t="s">
        <v>820</v>
      </c>
      <c r="C3" s="380"/>
      <c r="D3" s="380"/>
      <c r="E3" s="380"/>
      <c r="F3" s="380"/>
      <c r="G3" s="380"/>
      <c r="H3" s="380"/>
      <c r="I3" s="380"/>
      <c r="J3" s="380"/>
      <c r="K3" s="380"/>
      <c r="L3" s="381"/>
      <c r="M3" s="390">
        <f>SUBTOTAL(9,M6:M1032)</f>
        <v>105933050.41359998</v>
      </c>
      <c r="N3" s="391"/>
      <c r="O3" s="392">
        <f>SUBTOTAL(9,O6:O1032)</f>
        <v>446326.92000000092</v>
      </c>
      <c r="P3" s="393"/>
      <c r="Z3" s="232"/>
    </row>
    <row r="4" spans="1:26" s="24" customFormat="1" ht="38.25" customHeight="1" x14ac:dyDescent="0.25">
      <c r="A4" s="345" t="s">
        <v>17</v>
      </c>
      <c r="B4" s="347" t="s">
        <v>0</v>
      </c>
      <c r="C4" s="347" t="s">
        <v>1</v>
      </c>
      <c r="D4" s="351" t="s">
        <v>3</v>
      </c>
      <c r="E4" s="351" t="s">
        <v>2</v>
      </c>
      <c r="F4" s="351"/>
      <c r="G4" s="351" t="s">
        <v>4</v>
      </c>
      <c r="H4" s="351"/>
      <c r="I4" s="351" t="s">
        <v>575</v>
      </c>
      <c r="J4" s="347" t="s">
        <v>174</v>
      </c>
      <c r="K4" s="347" t="s">
        <v>8</v>
      </c>
      <c r="L4" s="353" t="s">
        <v>225</v>
      </c>
      <c r="M4" s="349" t="s">
        <v>7</v>
      </c>
      <c r="N4" s="350"/>
      <c r="O4" s="349" t="s">
        <v>140</v>
      </c>
      <c r="P4" s="350"/>
      <c r="Z4" s="232"/>
    </row>
    <row r="5" spans="1:26" s="24" customFormat="1" ht="30.75" customHeight="1" thickBot="1" x14ac:dyDescent="0.3">
      <c r="A5" s="346"/>
      <c r="B5" s="348"/>
      <c r="C5" s="348"/>
      <c r="D5" s="352"/>
      <c r="E5" s="352"/>
      <c r="F5" s="352"/>
      <c r="G5" s="352"/>
      <c r="H5" s="352"/>
      <c r="I5" s="352"/>
      <c r="J5" s="348"/>
      <c r="K5" s="348"/>
      <c r="L5" s="354"/>
      <c r="M5" s="4" t="s">
        <v>5</v>
      </c>
      <c r="N5" s="8" t="s">
        <v>6</v>
      </c>
      <c r="O5" s="4" t="s">
        <v>5</v>
      </c>
      <c r="P5" s="5" t="s">
        <v>6</v>
      </c>
      <c r="Z5" s="232"/>
    </row>
    <row r="6" spans="1:26" ht="72" thickBot="1" x14ac:dyDescent="0.3">
      <c r="A6" s="98">
        <v>1</v>
      </c>
      <c r="B6" s="72" t="s">
        <v>9</v>
      </c>
      <c r="C6" s="72" t="s">
        <v>9</v>
      </c>
      <c r="D6" s="82" t="s">
        <v>10</v>
      </c>
      <c r="E6" s="82" t="s">
        <v>11</v>
      </c>
      <c r="F6" s="82" t="s">
        <v>472</v>
      </c>
      <c r="G6" s="82" t="s">
        <v>11</v>
      </c>
      <c r="H6" s="82" t="s">
        <v>407</v>
      </c>
      <c r="I6" s="83" t="s">
        <v>21</v>
      </c>
      <c r="J6" s="83" t="s">
        <v>15</v>
      </c>
      <c r="K6" s="83" t="s">
        <v>474</v>
      </c>
      <c r="L6" s="31" t="s">
        <v>16</v>
      </c>
      <c r="M6" s="102">
        <v>196820.23</v>
      </c>
      <c r="N6" s="103">
        <v>0</v>
      </c>
      <c r="O6" s="279">
        <v>3788.47</v>
      </c>
      <c r="P6" s="104"/>
    </row>
    <row r="7" spans="1:26" x14ac:dyDescent="0.25">
      <c r="A7" s="387">
        <v>2</v>
      </c>
      <c r="B7" s="385" t="s">
        <v>18</v>
      </c>
      <c r="C7" s="389" t="s">
        <v>18</v>
      </c>
      <c r="D7" s="291" t="s">
        <v>10</v>
      </c>
      <c r="E7" s="291" t="s">
        <v>141</v>
      </c>
      <c r="F7" s="291" t="s">
        <v>473</v>
      </c>
      <c r="G7" s="291" t="s">
        <v>20</v>
      </c>
      <c r="H7" s="291" t="s">
        <v>19</v>
      </c>
      <c r="I7" s="35" t="s">
        <v>582</v>
      </c>
      <c r="J7" s="35"/>
      <c r="K7" s="35"/>
      <c r="L7" s="32"/>
      <c r="M7" s="90">
        <v>279396</v>
      </c>
      <c r="N7" s="10"/>
      <c r="O7" s="240"/>
      <c r="P7" s="85"/>
    </row>
    <row r="8" spans="1:26" ht="57" customHeight="1" thickBot="1" x14ac:dyDescent="0.3">
      <c r="A8" s="388"/>
      <c r="B8" s="386"/>
      <c r="C8" s="379"/>
      <c r="D8" s="366"/>
      <c r="E8" s="366"/>
      <c r="F8" s="366"/>
      <c r="G8" s="366"/>
      <c r="H8" s="366"/>
      <c r="I8" s="33" t="s">
        <v>581</v>
      </c>
      <c r="J8" s="33" t="s">
        <v>583</v>
      </c>
      <c r="K8" s="33" t="s">
        <v>584</v>
      </c>
      <c r="L8" s="34" t="s">
        <v>829</v>
      </c>
      <c r="M8" s="17">
        <v>5565.16</v>
      </c>
      <c r="N8" s="249">
        <v>0</v>
      </c>
      <c r="O8" s="250"/>
      <c r="P8" s="22"/>
      <c r="R8" s="280" t="s">
        <v>831</v>
      </c>
    </row>
    <row r="9" spans="1:26" x14ac:dyDescent="0.25">
      <c r="A9" s="382">
        <v>3</v>
      </c>
      <c r="B9" s="360" t="s">
        <v>57</v>
      </c>
      <c r="C9" s="360" t="s">
        <v>57</v>
      </c>
      <c r="D9" s="292" t="s">
        <v>10</v>
      </c>
      <c r="E9" s="292" t="s">
        <v>11</v>
      </c>
      <c r="F9" s="292" t="s">
        <v>472</v>
      </c>
      <c r="G9" s="292" t="s">
        <v>20</v>
      </c>
      <c r="H9" s="292" t="s">
        <v>19</v>
      </c>
      <c r="I9" s="60" t="s">
        <v>438</v>
      </c>
      <c r="J9" s="60" t="s">
        <v>31</v>
      </c>
      <c r="K9" s="60" t="s">
        <v>31</v>
      </c>
      <c r="L9" s="38" t="s">
        <v>31</v>
      </c>
      <c r="M9" s="235">
        <v>106723.21</v>
      </c>
      <c r="N9" s="236">
        <v>0</v>
      </c>
      <c r="O9" s="235"/>
      <c r="P9" s="237"/>
    </row>
    <row r="10" spans="1:26" ht="69" customHeight="1" thickBot="1" x14ac:dyDescent="0.3">
      <c r="A10" s="383"/>
      <c r="B10" s="384"/>
      <c r="C10" s="384"/>
      <c r="D10" s="366"/>
      <c r="E10" s="366"/>
      <c r="F10" s="366"/>
      <c r="G10" s="366"/>
      <c r="H10" s="366"/>
      <c r="I10" s="33" t="s">
        <v>144</v>
      </c>
      <c r="J10" s="33" t="s">
        <v>58</v>
      </c>
      <c r="K10" s="33" t="s">
        <v>59</v>
      </c>
      <c r="L10" s="34" t="s">
        <v>60</v>
      </c>
      <c r="M10" s="17">
        <v>43847.32</v>
      </c>
      <c r="N10" s="19">
        <v>0</v>
      </c>
      <c r="O10" s="17">
        <v>-33920.230000000003</v>
      </c>
      <c r="P10" s="22"/>
      <c r="R10" s="280" t="s">
        <v>830</v>
      </c>
      <c r="S10" s="453">
        <f>+M9+M10</f>
        <v>150570.53</v>
      </c>
    </row>
    <row r="11" spans="1:26" ht="45" customHeight="1" thickBot="1" x14ac:dyDescent="0.3">
      <c r="A11" s="370">
        <v>4</v>
      </c>
      <c r="B11" s="356" t="s">
        <v>23</v>
      </c>
      <c r="C11" s="78" t="s">
        <v>23</v>
      </c>
      <c r="D11" s="313" t="s">
        <v>10</v>
      </c>
      <c r="E11" s="313" t="s">
        <v>235</v>
      </c>
      <c r="F11" s="313" t="s">
        <v>236</v>
      </c>
      <c r="G11" s="291" t="s">
        <v>20</v>
      </c>
      <c r="H11" s="291" t="s">
        <v>19</v>
      </c>
      <c r="I11" s="35" t="s">
        <v>145</v>
      </c>
      <c r="J11" s="35" t="s">
        <v>31</v>
      </c>
      <c r="K11" s="35" t="s">
        <v>31</v>
      </c>
      <c r="L11" s="32" t="s">
        <v>31</v>
      </c>
      <c r="M11" s="15">
        <v>322985.12</v>
      </c>
      <c r="N11" s="16">
        <v>0</v>
      </c>
      <c r="O11" s="250">
        <v>-23530.55</v>
      </c>
      <c r="P11" s="21"/>
    </row>
    <row r="12" spans="1:26" ht="71.25" x14ac:dyDescent="0.25">
      <c r="A12" s="371"/>
      <c r="B12" s="355"/>
      <c r="C12" s="357" t="s">
        <v>24</v>
      </c>
      <c r="D12" s="304"/>
      <c r="E12" s="304"/>
      <c r="F12" s="304"/>
      <c r="G12" s="292"/>
      <c r="H12" s="292"/>
      <c r="I12" s="364" t="s">
        <v>146</v>
      </c>
      <c r="J12" s="73" t="s">
        <v>237</v>
      </c>
      <c r="K12" s="73" t="s">
        <v>238</v>
      </c>
      <c r="L12" s="36" t="s">
        <v>239</v>
      </c>
      <c r="M12" s="301">
        <v>15667.64</v>
      </c>
      <c r="N12" s="328">
        <v>0</v>
      </c>
      <c r="O12" s="301"/>
      <c r="P12" s="303"/>
    </row>
    <row r="13" spans="1:26" ht="42.75" x14ac:dyDescent="0.25">
      <c r="A13" s="371"/>
      <c r="B13" s="355"/>
      <c r="C13" s="360"/>
      <c r="D13" s="304"/>
      <c r="E13" s="304"/>
      <c r="F13" s="304"/>
      <c r="G13" s="292"/>
      <c r="H13" s="292"/>
      <c r="I13" s="364"/>
      <c r="J13" s="73" t="s">
        <v>240</v>
      </c>
      <c r="K13" s="73" t="s">
        <v>241</v>
      </c>
      <c r="L13" s="36" t="s">
        <v>242</v>
      </c>
      <c r="M13" s="309"/>
      <c r="N13" s="337"/>
      <c r="O13" s="309"/>
      <c r="P13" s="395"/>
    </row>
    <row r="14" spans="1:26" ht="42.75" x14ac:dyDescent="0.25">
      <c r="A14" s="371"/>
      <c r="B14" s="355"/>
      <c r="C14" s="360"/>
      <c r="D14" s="304"/>
      <c r="E14" s="304"/>
      <c r="F14" s="304"/>
      <c r="G14" s="292"/>
      <c r="H14" s="292"/>
      <c r="I14" s="364"/>
      <c r="J14" s="73" t="s">
        <v>243</v>
      </c>
      <c r="K14" s="73" t="s">
        <v>244</v>
      </c>
      <c r="L14" s="36" t="s">
        <v>245</v>
      </c>
      <c r="M14" s="309"/>
      <c r="N14" s="337"/>
      <c r="O14" s="309"/>
      <c r="P14" s="395"/>
    </row>
    <row r="15" spans="1:26" ht="42.75" x14ac:dyDescent="0.25">
      <c r="A15" s="371"/>
      <c r="B15" s="355"/>
      <c r="C15" s="360"/>
      <c r="D15" s="304"/>
      <c r="E15" s="304"/>
      <c r="F15" s="304"/>
      <c r="G15" s="292"/>
      <c r="H15" s="292"/>
      <c r="I15" s="364"/>
      <c r="J15" s="305" t="s">
        <v>246</v>
      </c>
      <c r="K15" s="73" t="s">
        <v>247</v>
      </c>
      <c r="L15" s="36" t="s">
        <v>248</v>
      </c>
      <c r="M15" s="309"/>
      <c r="N15" s="337"/>
      <c r="O15" s="309"/>
      <c r="P15" s="395"/>
    </row>
    <row r="16" spans="1:26" ht="57" x14ac:dyDescent="0.25">
      <c r="A16" s="371"/>
      <c r="B16" s="355"/>
      <c r="C16" s="360"/>
      <c r="D16" s="304"/>
      <c r="E16" s="304"/>
      <c r="F16" s="304"/>
      <c r="G16" s="292"/>
      <c r="H16" s="292"/>
      <c r="I16" s="364"/>
      <c r="J16" s="307"/>
      <c r="K16" s="73" t="s">
        <v>249</v>
      </c>
      <c r="L16" s="36" t="s">
        <v>250</v>
      </c>
      <c r="M16" s="309"/>
      <c r="N16" s="337"/>
      <c r="O16" s="309"/>
      <c r="P16" s="395"/>
    </row>
    <row r="17" spans="1:18" ht="57" x14ac:dyDescent="0.25">
      <c r="A17" s="371"/>
      <c r="B17" s="355"/>
      <c r="C17" s="360"/>
      <c r="D17" s="304"/>
      <c r="E17" s="304"/>
      <c r="F17" s="304"/>
      <c r="G17" s="292"/>
      <c r="H17" s="292"/>
      <c r="I17" s="364"/>
      <c r="J17" s="73" t="s">
        <v>251</v>
      </c>
      <c r="K17" s="73" t="s">
        <v>252</v>
      </c>
      <c r="L17" s="36" t="s">
        <v>253</v>
      </c>
      <c r="M17" s="309"/>
      <c r="N17" s="337"/>
      <c r="O17" s="309"/>
      <c r="P17" s="395"/>
    </row>
    <row r="18" spans="1:18" ht="57" x14ac:dyDescent="0.25">
      <c r="A18" s="371"/>
      <c r="B18" s="355"/>
      <c r="C18" s="360"/>
      <c r="D18" s="304"/>
      <c r="E18" s="304"/>
      <c r="F18" s="304"/>
      <c r="G18" s="292"/>
      <c r="H18" s="292"/>
      <c r="I18" s="364"/>
      <c r="J18" s="73" t="s">
        <v>254</v>
      </c>
      <c r="K18" s="73" t="s">
        <v>255</v>
      </c>
      <c r="L18" s="36" t="s">
        <v>256</v>
      </c>
      <c r="M18" s="324"/>
      <c r="N18" s="406"/>
      <c r="O18" s="324"/>
      <c r="P18" s="405"/>
    </row>
    <row r="19" spans="1:18" ht="45.75" customHeight="1" x14ac:dyDescent="0.25">
      <c r="A19" s="371"/>
      <c r="B19" s="355"/>
      <c r="C19" s="355" t="s">
        <v>477</v>
      </c>
      <c r="D19" s="304"/>
      <c r="E19" s="304"/>
      <c r="F19" s="304"/>
      <c r="G19" s="292"/>
      <c r="H19" s="292"/>
      <c r="I19" s="364" t="s">
        <v>265</v>
      </c>
      <c r="J19" s="73" t="s">
        <v>257</v>
      </c>
      <c r="K19" s="73" t="s">
        <v>258</v>
      </c>
      <c r="L19" s="36" t="s">
        <v>147</v>
      </c>
      <c r="M19" s="301">
        <v>55844.84</v>
      </c>
      <c r="N19" s="328">
        <v>0</v>
      </c>
      <c r="O19" s="301"/>
      <c r="P19" s="303"/>
    </row>
    <row r="20" spans="1:18" ht="42.75" x14ac:dyDescent="0.25">
      <c r="A20" s="371"/>
      <c r="B20" s="355"/>
      <c r="C20" s="355"/>
      <c r="D20" s="304"/>
      <c r="E20" s="304"/>
      <c r="F20" s="304"/>
      <c r="G20" s="292"/>
      <c r="H20" s="292"/>
      <c r="I20" s="364"/>
      <c r="J20" s="73" t="s">
        <v>259</v>
      </c>
      <c r="K20" s="73" t="s">
        <v>260</v>
      </c>
      <c r="L20" s="36" t="s">
        <v>261</v>
      </c>
      <c r="M20" s="309"/>
      <c r="N20" s="337"/>
      <c r="O20" s="309"/>
      <c r="P20" s="395"/>
    </row>
    <row r="21" spans="1:18" ht="43.5" thickBot="1" x14ac:dyDescent="0.3">
      <c r="A21" s="372"/>
      <c r="B21" s="358"/>
      <c r="C21" s="358"/>
      <c r="D21" s="314"/>
      <c r="E21" s="314"/>
      <c r="F21" s="314"/>
      <c r="G21" s="366"/>
      <c r="H21" s="366"/>
      <c r="I21" s="365"/>
      <c r="J21" s="33" t="s">
        <v>262</v>
      </c>
      <c r="K21" s="33" t="s">
        <v>263</v>
      </c>
      <c r="L21" s="34" t="s">
        <v>264</v>
      </c>
      <c r="M21" s="327"/>
      <c r="N21" s="329"/>
      <c r="O21" s="327"/>
      <c r="P21" s="407"/>
      <c r="R21" s="454">
        <f>SUM(M11:M21)</f>
        <v>394497.6</v>
      </c>
    </row>
    <row r="22" spans="1:18" ht="30" x14ac:dyDescent="0.25">
      <c r="A22" s="374">
        <v>5</v>
      </c>
      <c r="B22" s="362" t="s">
        <v>25</v>
      </c>
      <c r="C22" s="69" t="s">
        <v>25</v>
      </c>
      <c r="D22" s="322" t="s">
        <v>10</v>
      </c>
      <c r="E22" s="322" t="s">
        <v>11</v>
      </c>
      <c r="F22" s="322" t="s">
        <v>472</v>
      </c>
      <c r="G22" s="322" t="s">
        <v>11</v>
      </c>
      <c r="H22" s="322" t="s">
        <v>346</v>
      </c>
      <c r="I22" s="60" t="s">
        <v>150</v>
      </c>
      <c r="J22" s="60" t="s">
        <v>30</v>
      </c>
      <c r="K22" s="84" t="s">
        <v>31</v>
      </c>
      <c r="L22" s="37" t="s">
        <v>31</v>
      </c>
      <c r="M22" s="102">
        <v>344882.54</v>
      </c>
      <c r="N22" s="10">
        <v>0</v>
      </c>
      <c r="O22" s="279">
        <v>60170.53</v>
      </c>
      <c r="P22" s="86"/>
      <c r="R22" s="454">
        <f>SUM(M22:M34)</f>
        <v>981871.29</v>
      </c>
    </row>
    <row r="23" spans="1:18" ht="42.75" customHeight="1" x14ac:dyDescent="0.25">
      <c r="A23" s="374"/>
      <c r="B23" s="362"/>
      <c r="C23" s="284" t="s">
        <v>29</v>
      </c>
      <c r="D23" s="322"/>
      <c r="E23" s="322"/>
      <c r="F23" s="322"/>
      <c r="G23" s="322"/>
      <c r="H23" s="322"/>
      <c r="I23" s="305" t="s">
        <v>648</v>
      </c>
      <c r="J23" s="304" t="s">
        <v>634</v>
      </c>
      <c r="K23" s="60" t="s">
        <v>636</v>
      </c>
      <c r="L23" s="38" t="s">
        <v>638</v>
      </c>
      <c r="M23" s="300">
        <v>627778.75</v>
      </c>
      <c r="N23" s="328">
        <v>0</v>
      </c>
      <c r="O23" s="301"/>
      <c r="P23" s="303"/>
    </row>
    <row r="24" spans="1:18" ht="57" x14ac:dyDescent="0.25">
      <c r="A24" s="374"/>
      <c r="B24" s="362"/>
      <c r="C24" s="378"/>
      <c r="D24" s="322"/>
      <c r="E24" s="322"/>
      <c r="F24" s="322"/>
      <c r="G24" s="322"/>
      <c r="H24" s="322"/>
      <c r="I24" s="306"/>
      <c r="J24" s="304"/>
      <c r="K24" s="60" t="s">
        <v>637</v>
      </c>
      <c r="L24" s="38" t="s">
        <v>639</v>
      </c>
      <c r="M24" s="300"/>
      <c r="N24" s="337"/>
      <c r="O24" s="309"/>
      <c r="P24" s="395"/>
    </row>
    <row r="25" spans="1:18" ht="42.75" customHeight="1" x14ac:dyDescent="0.25">
      <c r="A25" s="374"/>
      <c r="B25" s="362"/>
      <c r="C25" s="284" t="s">
        <v>26</v>
      </c>
      <c r="D25" s="322"/>
      <c r="E25" s="322"/>
      <c r="F25" s="322"/>
      <c r="G25" s="322"/>
      <c r="H25" s="322"/>
      <c r="I25" s="306"/>
      <c r="J25" s="304" t="s">
        <v>635</v>
      </c>
      <c r="K25" s="295" t="s">
        <v>640</v>
      </c>
      <c r="L25" s="38" t="s">
        <v>643</v>
      </c>
      <c r="M25" s="300"/>
      <c r="N25" s="337"/>
      <c r="O25" s="309"/>
      <c r="P25" s="395"/>
    </row>
    <row r="26" spans="1:18" ht="57" x14ac:dyDescent="0.25">
      <c r="A26" s="374"/>
      <c r="B26" s="362"/>
      <c r="C26" s="377"/>
      <c r="D26" s="322"/>
      <c r="E26" s="322"/>
      <c r="F26" s="322"/>
      <c r="G26" s="322"/>
      <c r="H26" s="322"/>
      <c r="I26" s="306"/>
      <c r="J26" s="304"/>
      <c r="K26" s="318"/>
      <c r="L26" s="38" t="s">
        <v>644</v>
      </c>
      <c r="M26" s="300"/>
      <c r="N26" s="337"/>
      <c r="O26" s="309"/>
      <c r="P26" s="395"/>
    </row>
    <row r="27" spans="1:18" ht="28.5" x14ac:dyDescent="0.25">
      <c r="A27" s="374"/>
      <c r="B27" s="362"/>
      <c r="C27" s="377"/>
      <c r="D27" s="322"/>
      <c r="E27" s="322"/>
      <c r="F27" s="322"/>
      <c r="G27" s="322"/>
      <c r="H27" s="322"/>
      <c r="I27" s="306"/>
      <c r="J27" s="304"/>
      <c r="K27" s="312"/>
      <c r="L27" s="38" t="s">
        <v>645</v>
      </c>
      <c r="M27" s="300"/>
      <c r="N27" s="337"/>
      <c r="O27" s="309"/>
      <c r="P27" s="395"/>
    </row>
    <row r="28" spans="1:18" ht="57" x14ac:dyDescent="0.25">
      <c r="A28" s="374"/>
      <c r="B28" s="362"/>
      <c r="C28" s="377"/>
      <c r="D28" s="322"/>
      <c r="E28" s="322"/>
      <c r="F28" s="322"/>
      <c r="G28" s="322"/>
      <c r="H28" s="322"/>
      <c r="I28" s="306"/>
      <c r="J28" s="304"/>
      <c r="K28" s="60" t="s">
        <v>641</v>
      </c>
      <c r="L28" s="38" t="s">
        <v>646</v>
      </c>
      <c r="M28" s="300"/>
      <c r="N28" s="337"/>
      <c r="O28" s="309"/>
      <c r="P28" s="395"/>
    </row>
    <row r="29" spans="1:18" ht="60" customHeight="1" x14ac:dyDescent="0.25">
      <c r="A29" s="374"/>
      <c r="B29" s="362"/>
      <c r="C29" s="378"/>
      <c r="D29" s="322"/>
      <c r="E29" s="322"/>
      <c r="F29" s="322"/>
      <c r="G29" s="322"/>
      <c r="H29" s="322"/>
      <c r="I29" s="307"/>
      <c r="J29" s="304"/>
      <c r="K29" s="60" t="s">
        <v>642</v>
      </c>
      <c r="L29" s="38" t="s">
        <v>647</v>
      </c>
      <c r="M29" s="300"/>
      <c r="N29" s="406"/>
      <c r="O29" s="324"/>
      <c r="P29" s="405"/>
    </row>
    <row r="30" spans="1:18" ht="85.5" customHeight="1" x14ac:dyDescent="0.25">
      <c r="A30" s="374"/>
      <c r="B30" s="362"/>
      <c r="C30" s="357" t="s">
        <v>28</v>
      </c>
      <c r="D30" s="322"/>
      <c r="E30" s="322"/>
      <c r="F30" s="322"/>
      <c r="G30" s="322"/>
      <c r="H30" s="322"/>
      <c r="I30" s="305" t="s">
        <v>649</v>
      </c>
      <c r="J30" s="60" t="s">
        <v>367</v>
      </c>
      <c r="K30" s="60" t="s">
        <v>650</v>
      </c>
      <c r="L30" s="38" t="s">
        <v>651</v>
      </c>
      <c r="M30" s="300">
        <v>4500</v>
      </c>
      <c r="N30" s="328">
        <v>0</v>
      </c>
      <c r="O30" s="301"/>
      <c r="P30" s="303"/>
    </row>
    <row r="31" spans="1:18" ht="57" x14ac:dyDescent="0.25">
      <c r="A31" s="374"/>
      <c r="B31" s="362"/>
      <c r="C31" s="362"/>
      <c r="D31" s="322"/>
      <c r="E31" s="322"/>
      <c r="F31" s="322"/>
      <c r="G31" s="322"/>
      <c r="H31" s="322"/>
      <c r="I31" s="307"/>
      <c r="J31" s="60" t="s">
        <v>822</v>
      </c>
      <c r="K31" s="60" t="s">
        <v>823</v>
      </c>
      <c r="L31" s="38" t="s">
        <v>824</v>
      </c>
      <c r="M31" s="300"/>
      <c r="N31" s="406"/>
      <c r="O31" s="324"/>
      <c r="P31" s="405"/>
    </row>
    <row r="32" spans="1:18" ht="115.5" customHeight="1" x14ac:dyDescent="0.25">
      <c r="A32" s="374"/>
      <c r="B32" s="362"/>
      <c r="C32" s="287" t="s">
        <v>27</v>
      </c>
      <c r="D32" s="322"/>
      <c r="E32" s="322"/>
      <c r="F32" s="322"/>
      <c r="G32" s="322"/>
      <c r="H32" s="322"/>
      <c r="I32" s="325" t="s">
        <v>652</v>
      </c>
      <c r="J32" s="60" t="s">
        <v>653</v>
      </c>
      <c r="K32" s="60" t="s">
        <v>656</v>
      </c>
      <c r="L32" s="38" t="s">
        <v>657</v>
      </c>
      <c r="M32" s="301">
        <v>4710</v>
      </c>
      <c r="N32" s="328">
        <v>0</v>
      </c>
      <c r="O32" s="301"/>
      <c r="P32" s="303"/>
    </row>
    <row r="33" spans="1:26" ht="99.75" x14ac:dyDescent="0.25">
      <c r="A33" s="374"/>
      <c r="B33" s="362"/>
      <c r="C33" s="419"/>
      <c r="D33" s="322"/>
      <c r="E33" s="322"/>
      <c r="F33" s="322"/>
      <c r="G33" s="322"/>
      <c r="H33" s="322"/>
      <c r="I33" s="292"/>
      <c r="J33" s="60" t="s">
        <v>654</v>
      </c>
      <c r="K33" s="60" t="s">
        <v>658</v>
      </c>
      <c r="L33" s="38" t="s">
        <v>659</v>
      </c>
      <c r="M33" s="309"/>
      <c r="N33" s="337"/>
      <c r="O33" s="309"/>
      <c r="P33" s="395"/>
    </row>
    <row r="34" spans="1:26" ht="86.25" thickBot="1" x14ac:dyDescent="0.3">
      <c r="A34" s="376"/>
      <c r="B34" s="358"/>
      <c r="C34" s="386"/>
      <c r="D34" s="314"/>
      <c r="E34" s="314"/>
      <c r="F34" s="314"/>
      <c r="G34" s="314"/>
      <c r="H34" s="314"/>
      <c r="I34" s="366"/>
      <c r="J34" s="33" t="s">
        <v>655</v>
      </c>
      <c r="K34" s="33" t="s">
        <v>660</v>
      </c>
      <c r="L34" s="34" t="s">
        <v>661</v>
      </c>
      <c r="M34" s="327"/>
      <c r="N34" s="329"/>
      <c r="O34" s="327"/>
      <c r="P34" s="407"/>
    </row>
    <row r="35" spans="1:26" ht="79.5" customHeight="1" x14ac:dyDescent="0.25">
      <c r="A35" s="359">
        <v>6</v>
      </c>
      <c r="B35" s="355" t="s">
        <v>32</v>
      </c>
      <c r="C35" s="361" t="s">
        <v>32</v>
      </c>
      <c r="D35" s="304" t="s">
        <v>10</v>
      </c>
      <c r="E35" s="316" t="s">
        <v>11</v>
      </c>
      <c r="F35" s="304" t="s">
        <v>12</v>
      </c>
      <c r="G35" s="316" t="s">
        <v>11</v>
      </c>
      <c r="H35" s="304" t="s">
        <v>346</v>
      </c>
      <c r="I35" s="73" t="s">
        <v>585</v>
      </c>
      <c r="J35" s="73" t="s">
        <v>31</v>
      </c>
      <c r="K35" s="73" t="s">
        <v>31</v>
      </c>
      <c r="L35" s="73" t="s">
        <v>31</v>
      </c>
      <c r="M35" s="63">
        <v>701858.28</v>
      </c>
      <c r="N35" s="67">
        <v>0</v>
      </c>
      <c r="O35" s="333">
        <v>-70948.600000000006</v>
      </c>
      <c r="P35" s="86"/>
      <c r="R35" s="280" t="s">
        <v>832</v>
      </c>
    </row>
    <row r="36" spans="1:26" ht="79.5" customHeight="1" x14ac:dyDescent="0.25">
      <c r="A36" s="359"/>
      <c r="B36" s="355"/>
      <c r="C36" s="362"/>
      <c r="D36" s="304"/>
      <c r="E36" s="316"/>
      <c r="F36" s="304"/>
      <c r="G36" s="316"/>
      <c r="H36" s="304"/>
      <c r="I36" s="295" t="s">
        <v>587</v>
      </c>
      <c r="J36" s="325" t="s">
        <v>232</v>
      </c>
      <c r="K36" s="325" t="s">
        <v>588</v>
      </c>
      <c r="L36" s="367" t="s">
        <v>828</v>
      </c>
      <c r="M36" s="301">
        <v>751149.38</v>
      </c>
      <c r="N36" s="328">
        <v>0</v>
      </c>
      <c r="O36" s="309"/>
      <c r="P36" s="86"/>
      <c r="R36" s="453">
        <f>+M35+M36</f>
        <v>1453007.6600000001</v>
      </c>
    </row>
    <row r="37" spans="1:26" ht="45" customHeight="1" x14ac:dyDescent="0.25">
      <c r="A37" s="359"/>
      <c r="B37" s="355"/>
      <c r="C37" s="79" t="s">
        <v>35</v>
      </c>
      <c r="D37" s="304"/>
      <c r="E37" s="316"/>
      <c r="F37" s="304"/>
      <c r="G37" s="316"/>
      <c r="H37" s="304"/>
      <c r="I37" s="318"/>
      <c r="J37" s="292"/>
      <c r="K37" s="292"/>
      <c r="L37" s="368"/>
      <c r="M37" s="309"/>
      <c r="N37" s="337"/>
      <c r="O37" s="309"/>
      <c r="P37" s="87"/>
    </row>
    <row r="38" spans="1:26" ht="30" x14ac:dyDescent="0.25">
      <c r="A38" s="359"/>
      <c r="B38" s="355"/>
      <c r="C38" s="79" t="s">
        <v>34</v>
      </c>
      <c r="D38" s="304"/>
      <c r="E38" s="316"/>
      <c r="F38" s="304"/>
      <c r="G38" s="316"/>
      <c r="H38" s="304"/>
      <c r="I38" s="318"/>
      <c r="J38" s="292"/>
      <c r="K38" s="292"/>
      <c r="L38" s="368"/>
      <c r="M38" s="309"/>
      <c r="N38" s="337"/>
      <c r="O38" s="309"/>
      <c r="P38" s="87"/>
    </row>
    <row r="39" spans="1:26" ht="30" x14ac:dyDescent="0.25">
      <c r="A39" s="359"/>
      <c r="B39" s="355"/>
      <c r="C39" s="79" t="s">
        <v>33</v>
      </c>
      <c r="D39" s="304"/>
      <c r="E39" s="316"/>
      <c r="F39" s="304"/>
      <c r="G39" s="316"/>
      <c r="H39" s="304"/>
      <c r="I39" s="318"/>
      <c r="J39" s="292"/>
      <c r="K39" s="292"/>
      <c r="L39" s="368"/>
      <c r="M39" s="309"/>
      <c r="N39" s="337"/>
      <c r="O39" s="309"/>
      <c r="P39" s="87"/>
    </row>
    <row r="40" spans="1:26" ht="30.75" thickBot="1" x14ac:dyDescent="0.3">
      <c r="A40" s="359"/>
      <c r="B40" s="355"/>
      <c r="C40" s="79" t="s">
        <v>586</v>
      </c>
      <c r="D40" s="304"/>
      <c r="E40" s="316"/>
      <c r="F40" s="304"/>
      <c r="G40" s="316"/>
      <c r="H40" s="304"/>
      <c r="I40" s="319"/>
      <c r="J40" s="366"/>
      <c r="K40" s="366"/>
      <c r="L40" s="369"/>
      <c r="M40" s="327"/>
      <c r="N40" s="329"/>
      <c r="O40" s="327"/>
      <c r="P40" s="96"/>
    </row>
    <row r="41" spans="1:26" ht="75" customHeight="1" x14ac:dyDescent="0.25">
      <c r="A41" s="373">
        <v>7</v>
      </c>
      <c r="B41" s="356" t="s">
        <v>36</v>
      </c>
      <c r="C41" s="78" t="s">
        <v>276</v>
      </c>
      <c r="D41" s="313" t="s">
        <v>40</v>
      </c>
      <c r="E41" s="315" t="s">
        <v>96</v>
      </c>
      <c r="F41" s="313" t="s">
        <v>274</v>
      </c>
      <c r="G41" s="313" t="s">
        <v>43</v>
      </c>
      <c r="H41" s="313" t="s">
        <v>275</v>
      </c>
      <c r="I41" s="35" t="s">
        <v>151</v>
      </c>
      <c r="J41" s="35" t="s">
        <v>44</v>
      </c>
      <c r="K41" s="81" t="s">
        <v>31</v>
      </c>
      <c r="L41" s="32" t="s">
        <v>31</v>
      </c>
      <c r="M41" s="23">
        <v>605077.32999999996</v>
      </c>
      <c r="N41" s="247">
        <v>0</v>
      </c>
      <c r="O41" s="23">
        <v>-158302.09</v>
      </c>
      <c r="P41" s="175"/>
      <c r="R41" s="453">
        <f>SUM(M41:M49)</f>
        <v>895093.53999999992</v>
      </c>
      <c r="S41" s="280" t="s">
        <v>834</v>
      </c>
      <c r="Z41" s="234"/>
    </row>
    <row r="42" spans="1:26" ht="42.75" customHeight="1" x14ac:dyDescent="0.25">
      <c r="A42" s="359"/>
      <c r="B42" s="355"/>
      <c r="C42" s="357" t="s">
        <v>38</v>
      </c>
      <c r="D42" s="304"/>
      <c r="E42" s="316"/>
      <c r="F42" s="304"/>
      <c r="G42" s="304"/>
      <c r="H42" s="304"/>
      <c r="I42" s="305" t="s">
        <v>211</v>
      </c>
      <c r="J42" s="73" t="s">
        <v>212</v>
      </c>
      <c r="K42" s="246" t="s">
        <v>815</v>
      </c>
      <c r="L42" s="36" t="s">
        <v>813</v>
      </c>
      <c r="M42" s="363">
        <v>177727</v>
      </c>
      <c r="N42" s="298">
        <v>0</v>
      </c>
      <c r="O42" s="301"/>
      <c r="P42" s="303"/>
    </row>
    <row r="43" spans="1:26" ht="75" customHeight="1" x14ac:dyDescent="0.25">
      <c r="A43" s="359"/>
      <c r="B43" s="355"/>
      <c r="C43" s="360"/>
      <c r="D43" s="304"/>
      <c r="E43" s="316"/>
      <c r="F43" s="304"/>
      <c r="G43" s="304"/>
      <c r="H43" s="304"/>
      <c r="I43" s="307"/>
      <c r="J43" s="73" t="s">
        <v>213</v>
      </c>
      <c r="K43" s="245" t="s">
        <v>816</v>
      </c>
      <c r="L43" s="36" t="s">
        <v>814</v>
      </c>
      <c r="M43" s="363"/>
      <c r="N43" s="298"/>
      <c r="O43" s="324"/>
      <c r="P43" s="405"/>
    </row>
    <row r="44" spans="1:26" ht="43.5" customHeight="1" x14ac:dyDescent="0.25">
      <c r="A44" s="359"/>
      <c r="B44" s="355"/>
      <c r="C44" s="360"/>
      <c r="D44" s="304"/>
      <c r="E44" s="316"/>
      <c r="F44" s="304"/>
      <c r="G44" s="304"/>
      <c r="H44" s="304"/>
      <c r="I44" s="73" t="s">
        <v>217</v>
      </c>
      <c r="J44" s="73" t="s">
        <v>218</v>
      </c>
      <c r="K44" s="73" t="s">
        <v>220</v>
      </c>
      <c r="L44" s="36" t="s">
        <v>812</v>
      </c>
      <c r="M44" s="334">
        <v>112289.21</v>
      </c>
      <c r="N44" s="299">
        <v>0</v>
      </c>
      <c r="O44" s="301"/>
      <c r="P44" s="303"/>
    </row>
    <row r="45" spans="1:26" ht="42.75" x14ac:dyDescent="0.25">
      <c r="A45" s="359"/>
      <c r="B45" s="355"/>
      <c r="C45" s="360"/>
      <c r="D45" s="304"/>
      <c r="E45" s="316"/>
      <c r="F45" s="304"/>
      <c r="G45" s="304"/>
      <c r="H45" s="304"/>
      <c r="I45" s="305" t="s">
        <v>221</v>
      </c>
      <c r="J45" s="73" t="s">
        <v>267</v>
      </c>
      <c r="K45" s="305" t="s">
        <v>268</v>
      </c>
      <c r="L45" s="36" t="s">
        <v>808</v>
      </c>
      <c r="M45" s="335"/>
      <c r="N45" s="403"/>
      <c r="O45" s="309"/>
      <c r="P45" s="395"/>
    </row>
    <row r="46" spans="1:26" ht="61.5" customHeight="1" x14ac:dyDescent="0.25">
      <c r="A46" s="359"/>
      <c r="B46" s="355"/>
      <c r="C46" s="362"/>
      <c r="D46" s="304"/>
      <c r="E46" s="316"/>
      <c r="F46" s="304"/>
      <c r="G46" s="304"/>
      <c r="H46" s="304"/>
      <c r="I46" s="307"/>
      <c r="J46" s="73" t="s">
        <v>270</v>
      </c>
      <c r="K46" s="307"/>
      <c r="L46" s="36" t="s">
        <v>811</v>
      </c>
      <c r="M46" s="335"/>
      <c r="N46" s="403"/>
      <c r="O46" s="309"/>
      <c r="P46" s="395"/>
    </row>
    <row r="47" spans="1:26" ht="61.5" customHeight="1" x14ac:dyDescent="0.25">
      <c r="A47" s="375"/>
      <c r="B47" s="357"/>
      <c r="C47" s="357" t="s">
        <v>37</v>
      </c>
      <c r="D47" s="325"/>
      <c r="E47" s="409"/>
      <c r="F47" s="325"/>
      <c r="G47" s="325"/>
      <c r="H47" s="325"/>
      <c r="I47" s="305" t="s">
        <v>204</v>
      </c>
      <c r="J47" s="73" t="s">
        <v>205</v>
      </c>
      <c r="K47" s="73" t="s">
        <v>209</v>
      </c>
      <c r="L47" s="36" t="s">
        <v>810</v>
      </c>
      <c r="M47" s="335"/>
      <c r="N47" s="403"/>
      <c r="O47" s="309"/>
      <c r="P47" s="395"/>
    </row>
    <row r="48" spans="1:26" ht="75" customHeight="1" x14ac:dyDescent="0.25">
      <c r="A48" s="375"/>
      <c r="B48" s="357"/>
      <c r="C48" s="362"/>
      <c r="D48" s="325"/>
      <c r="E48" s="409"/>
      <c r="F48" s="325"/>
      <c r="G48" s="325"/>
      <c r="H48" s="325"/>
      <c r="I48" s="307"/>
      <c r="J48" s="73" t="s">
        <v>206</v>
      </c>
      <c r="K48" s="73" t="s">
        <v>210</v>
      </c>
      <c r="L48" s="36" t="s">
        <v>809</v>
      </c>
      <c r="M48" s="335"/>
      <c r="N48" s="403"/>
      <c r="O48" s="309"/>
      <c r="P48" s="395"/>
    </row>
    <row r="49" spans="1:19" ht="97.5" customHeight="1" thickBot="1" x14ac:dyDescent="0.3">
      <c r="A49" s="376"/>
      <c r="B49" s="358"/>
      <c r="C49" s="70" t="s">
        <v>39</v>
      </c>
      <c r="D49" s="314"/>
      <c r="E49" s="317"/>
      <c r="F49" s="314"/>
      <c r="G49" s="314"/>
      <c r="H49" s="314"/>
      <c r="I49" s="61" t="s">
        <v>807</v>
      </c>
      <c r="J49" s="61" t="s">
        <v>806</v>
      </c>
      <c r="K49" s="61" t="s">
        <v>805</v>
      </c>
      <c r="L49" s="40" t="s">
        <v>804</v>
      </c>
      <c r="M49" s="336"/>
      <c r="N49" s="404"/>
      <c r="O49" s="327"/>
      <c r="P49" s="407"/>
    </row>
    <row r="50" spans="1:19" ht="81" customHeight="1" x14ac:dyDescent="0.25">
      <c r="A50" s="373">
        <v>8</v>
      </c>
      <c r="B50" s="356" t="s">
        <v>45</v>
      </c>
      <c r="C50" s="78" t="s">
        <v>45</v>
      </c>
      <c r="D50" s="313" t="s">
        <v>10</v>
      </c>
      <c r="E50" s="315" t="s">
        <v>20</v>
      </c>
      <c r="F50" s="313" t="s">
        <v>406</v>
      </c>
      <c r="G50" s="315" t="s">
        <v>11</v>
      </c>
      <c r="H50" s="313" t="s">
        <v>576</v>
      </c>
      <c r="I50" s="323" t="s">
        <v>405</v>
      </c>
      <c r="J50" s="35" t="s">
        <v>393</v>
      </c>
      <c r="K50" s="35" t="s">
        <v>397</v>
      </c>
      <c r="L50" s="32" t="s">
        <v>401</v>
      </c>
      <c r="M50" s="63">
        <v>652244.14</v>
      </c>
      <c r="N50" s="67">
        <v>0</v>
      </c>
      <c r="O50" s="278">
        <v>299095.27</v>
      </c>
      <c r="P50" s="86"/>
      <c r="R50" s="454">
        <f>SUM(M50:N53)</f>
        <v>1250230.4400000002</v>
      </c>
    </row>
    <row r="51" spans="1:19" ht="87" customHeight="1" x14ac:dyDescent="0.25">
      <c r="A51" s="359"/>
      <c r="B51" s="355"/>
      <c r="C51" s="79" t="s">
        <v>46</v>
      </c>
      <c r="D51" s="304"/>
      <c r="E51" s="316"/>
      <c r="F51" s="304"/>
      <c r="G51" s="316"/>
      <c r="H51" s="304"/>
      <c r="I51" s="306"/>
      <c r="J51" s="73" t="s">
        <v>394</v>
      </c>
      <c r="K51" s="73" t="s">
        <v>398</v>
      </c>
      <c r="L51" s="36" t="s">
        <v>402</v>
      </c>
      <c r="M51" s="76">
        <v>581397.18000000005</v>
      </c>
      <c r="N51" s="75">
        <v>0</v>
      </c>
      <c r="O51" s="76"/>
      <c r="P51" s="87"/>
    </row>
    <row r="52" spans="1:19" ht="93.75" customHeight="1" x14ac:dyDescent="0.25">
      <c r="A52" s="359"/>
      <c r="B52" s="355"/>
      <c r="C52" s="79" t="s">
        <v>47</v>
      </c>
      <c r="D52" s="304"/>
      <c r="E52" s="316"/>
      <c r="F52" s="304"/>
      <c r="G52" s="316"/>
      <c r="H52" s="304"/>
      <c r="I52" s="306"/>
      <c r="J52" s="73" t="s">
        <v>395</v>
      </c>
      <c r="K52" s="73" t="s">
        <v>399</v>
      </c>
      <c r="L52" s="36" t="s">
        <v>403</v>
      </c>
      <c r="M52" s="76">
        <v>16589.12</v>
      </c>
      <c r="N52" s="75">
        <v>0</v>
      </c>
      <c r="O52" s="76"/>
      <c r="P52" s="87"/>
    </row>
    <row r="53" spans="1:19" ht="90.75" customHeight="1" thickBot="1" x14ac:dyDescent="0.3">
      <c r="A53" s="376"/>
      <c r="B53" s="358"/>
      <c r="C53" s="80" t="s">
        <v>48</v>
      </c>
      <c r="D53" s="314"/>
      <c r="E53" s="317"/>
      <c r="F53" s="314"/>
      <c r="G53" s="317"/>
      <c r="H53" s="314"/>
      <c r="I53" s="320"/>
      <c r="J53" s="33" t="s">
        <v>396</v>
      </c>
      <c r="K53" s="33" t="s">
        <v>400</v>
      </c>
      <c r="L53" s="34" t="s">
        <v>404</v>
      </c>
      <c r="M53" s="89">
        <v>0</v>
      </c>
      <c r="N53" s="99">
        <v>0</v>
      </c>
      <c r="O53" s="89"/>
      <c r="P53" s="88"/>
    </row>
    <row r="54" spans="1:19" ht="39.75" customHeight="1" x14ac:dyDescent="0.25">
      <c r="A54" s="373">
        <v>9</v>
      </c>
      <c r="B54" s="356" t="s">
        <v>49</v>
      </c>
      <c r="C54" s="78" t="s">
        <v>49</v>
      </c>
      <c r="D54" s="313" t="s">
        <v>10</v>
      </c>
      <c r="E54" s="315" t="s">
        <v>11</v>
      </c>
      <c r="F54" s="313" t="s">
        <v>12</v>
      </c>
      <c r="G54" s="315" t="s">
        <v>13</v>
      </c>
      <c r="H54" s="313" t="s">
        <v>14</v>
      </c>
      <c r="I54" s="323" t="s">
        <v>55</v>
      </c>
      <c r="J54" s="323" t="s">
        <v>55</v>
      </c>
      <c r="K54" s="323" t="s">
        <v>56</v>
      </c>
      <c r="L54" s="330" t="s">
        <v>825</v>
      </c>
      <c r="M54" s="333">
        <v>973254.16</v>
      </c>
      <c r="N54" s="402">
        <v>0</v>
      </c>
      <c r="O54" s="455">
        <v>-66148.100000000006</v>
      </c>
      <c r="P54" s="394"/>
    </row>
    <row r="55" spans="1:19" ht="30" customHeight="1" x14ac:dyDescent="0.25">
      <c r="A55" s="359"/>
      <c r="B55" s="355"/>
      <c r="C55" s="79" t="s">
        <v>50</v>
      </c>
      <c r="D55" s="304"/>
      <c r="E55" s="316"/>
      <c r="F55" s="304"/>
      <c r="G55" s="316"/>
      <c r="H55" s="304"/>
      <c r="I55" s="306"/>
      <c r="J55" s="306"/>
      <c r="K55" s="306"/>
      <c r="L55" s="331"/>
      <c r="M55" s="309"/>
      <c r="N55" s="337"/>
      <c r="O55" s="456"/>
      <c r="P55" s="395"/>
    </row>
    <row r="56" spans="1:19" ht="33.75" customHeight="1" x14ac:dyDescent="0.25">
      <c r="A56" s="359"/>
      <c r="B56" s="355"/>
      <c r="C56" s="79" t="s">
        <v>51</v>
      </c>
      <c r="D56" s="304"/>
      <c r="E56" s="316"/>
      <c r="F56" s="304"/>
      <c r="G56" s="316"/>
      <c r="H56" s="304"/>
      <c r="I56" s="306"/>
      <c r="J56" s="306"/>
      <c r="K56" s="306"/>
      <c r="L56" s="331"/>
      <c r="M56" s="309"/>
      <c r="N56" s="337"/>
      <c r="O56" s="456"/>
      <c r="P56" s="395"/>
    </row>
    <row r="57" spans="1:19" ht="21" customHeight="1" x14ac:dyDescent="0.25">
      <c r="A57" s="359"/>
      <c r="B57" s="355"/>
      <c r="C57" s="79" t="s">
        <v>52</v>
      </c>
      <c r="D57" s="304"/>
      <c r="E57" s="316"/>
      <c r="F57" s="304"/>
      <c r="G57" s="316"/>
      <c r="H57" s="304"/>
      <c r="I57" s="306"/>
      <c r="J57" s="306"/>
      <c r="K57" s="306"/>
      <c r="L57" s="331"/>
      <c r="M57" s="309"/>
      <c r="N57" s="337"/>
      <c r="O57" s="456"/>
      <c r="P57" s="395"/>
    </row>
    <row r="58" spans="1:19" ht="30" x14ac:dyDescent="0.25">
      <c r="A58" s="359"/>
      <c r="B58" s="355"/>
      <c r="C58" s="79" t="s">
        <v>53</v>
      </c>
      <c r="D58" s="304"/>
      <c r="E58" s="316"/>
      <c r="F58" s="304"/>
      <c r="G58" s="316"/>
      <c r="H58" s="304"/>
      <c r="I58" s="306"/>
      <c r="J58" s="306"/>
      <c r="K58" s="306"/>
      <c r="L58" s="331"/>
      <c r="M58" s="309"/>
      <c r="N58" s="337"/>
      <c r="O58" s="456"/>
      <c r="P58" s="395"/>
    </row>
    <row r="59" spans="1:19" ht="34.5" customHeight="1" thickBot="1" x14ac:dyDescent="0.3">
      <c r="A59" s="376"/>
      <c r="B59" s="358"/>
      <c r="C59" s="80" t="s">
        <v>54</v>
      </c>
      <c r="D59" s="314"/>
      <c r="E59" s="317"/>
      <c r="F59" s="314"/>
      <c r="G59" s="317"/>
      <c r="H59" s="314"/>
      <c r="I59" s="320"/>
      <c r="J59" s="320"/>
      <c r="K59" s="320"/>
      <c r="L59" s="332"/>
      <c r="M59" s="327"/>
      <c r="N59" s="329"/>
      <c r="O59" s="456"/>
      <c r="P59" s="395"/>
    </row>
    <row r="60" spans="1:19" ht="45" customHeight="1" x14ac:dyDescent="0.25">
      <c r="A60" s="373">
        <v>10</v>
      </c>
      <c r="B60" s="356" t="s">
        <v>61</v>
      </c>
      <c r="C60" s="78" t="s">
        <v>61</v>
      </c>
      <c r="D60" s="315" t="s">
        <v>64</v>
      </c>
      <c r="E60" s="315" t="s">
        <v>43</v>
      </c>
      <c r="F60" s="313" t="s">
        <v>65</v>
      </c>
      <c r="G60" s="313" t="s">
        <v>67</v>
      </c>
      <c r="H60" s="313" t="s">
        <v>66</v>
      </c>
      <c r="I60" s="35" t="s">
        <v>152</v>
      </c>
      <c r="J60" s="35" t="s">
        <v>31</v>
      </c>
      <c r="K60" s="35" t="s">
        <v>31</v>
      </c>
      <c r="L60" s="41" t="s">
        <v>31</v>
      </c>
      <c r="M60" s="90">
        <v>741472.65</v>
      </c>
      <c r="N60" s="247">
        <v>0</v>
      </c>
      <c r="O60" s="282">
        <v>451764.85</v>
      </c>
      <c r="P60" s="175"/>
      <c r="R60" s="454">
        <f>SUM(M60:M82)</f>
        <v>2467672.09</v>
      </c>
      <c r="S60" s="280" t="s">
        <v>833</v>
      </c>
    </row>
    <row r="61" spans="1:19" ht="57.75" thickBot="1" x14ac:dyDescent="0.3">
      <c r="A61" s="359"/>
      <c r="B61" s="355"/>
      <c r="C61" s="355" t="s">
        <v>62</v>
      </c>
      <c r="D61" s="316"/>
      <c r="E61" s="316"/>
      <c r="F61" s="304"/>
      <c r="G61" s="304"/>
      <c r="H61" s="304"/>
      <c r="I61" s="305" t="s">
        <v>578</v>
      </c>
      <c r="J61" s="73" t="s">
        <v>176</v>
      </c>
      <c r="K61" s="73" t="s">
        <v>696</v>
      </c>
      <c r="L61" s="73" t="s">
        <v>697</v>
      </c>
      <c r="M61" s="300">
        <v>8700</v>
      </c>
      <c r="N61" s="298">
        <v>0</v>
      </c>
      <c r="O61" s="399"/>
      <c r="P61" s="396"/>
    </row>
    <row r="62" spans="1:19" ht="57" x14ac:dyDescent="0.25">
      <c r="A62" s="359"/>
      <c r="B62" s="355"/>
      <c r="C62" s="355"/>
      <c r="D62" s="316"/>
      <c r="E62" s="316"/>
      <c r="F62" s="304"/>
      <c r="G62" s="304"/>
      <c r="H62" s="304"/>
      <c r="I62" s="306"/>
      <c r="J62" s="73" t="s">
        <v>177</v>
      </c>
      <c r="K62" s="73" t="s">
        <v>698</v>
      </c>
      <c r="L62" s="73" t="s">
        <v>699</v>
      </c>
      <c r="M62" s="300"/>
      <c r="N62" s="298"/>
      <c r="O62" s="400"/>
      <c r="P62" s="397"/>
      <c r="R62" s="282"/>
    </row>
    <row r="63" spans="1:19" ht="42.75" x14ac:dyDescent="0.25">
      <c r="A63" s="359"/>
      <c r="B63" s="355"/>
      <c r="C63" s="355"/>
      <c r="D63" s="316"/>
      <c r="E63" s="316"/>
      <c r="F63" s="304"/>
      <c r="G63" s="304"/>
      <c r="H63" s="304"/>
      <c r="I63" s="307"/>
      <c r="J63" s="73" t="s">
        <v>178</v>
      </c>
      <c r="K63" s="73" t="s">
        <v>700</v>
      </c>
      <c r="L63" s="73" t="s">
        <v>701</v>
      </c>
      <c r="M63" s="300"/>
      <c r="N63" s="298"/>
      <c r="O63" s="401"/>
      <c r="P63" s="398"/>
    </row>
    <row r="64" spans="1:19" ht="57" customHeight="1" x14ac:dyDescent="0.25">
      <c r="A64" s="359"/>
      <c r="B64" s="355"/>
      <c r="C64" s="355" t="s">
        <v>63</v>
      </c>
      <c r="D64" s="316"/>
      <c r="E64" s="316"/>
      <c r="F64" s="304"/>
      <c r="G64" s="304"/>
      <c r="H64" s="304"/>
      <c r="I64" s="305" t="s">
        <v>183</v>
      </c>
      <c r="J64" s="73" t="s">
        <v>184</v>
      </c>
      <c r="K64" s="295" t="s">
        <v>702</v>
      </c>
      <c r="L64" s="295" t="s">
        <v>703</v>
      </c>
      <c r="M64" s="300">
        <v>782518.45</v>
      </c>
      <c r="N64" s="298">
        <v>0</v>
      </c>
      <c r="O64" s="399"/>
      <c r="P64" s="396"/>
    </row>
    <row r="65" spans="1:16" ht="33" customHeight="1" x14ac:dyDescent="0.25">
      <c r="A65" s="359"/>
      <c r="B65" s="355"/>
      <c r="C65" s="355"/>
      <c r="D65" s="316"/>
      <c r="E65" s="316"/>
      <c r="F65" s="304"/>
      <c r="G65" s="304"/>
      <c r="H65" s="304"/>
      <c r="I65" s="306"/>
      <c r="J65" s="295" t="s">
        <v>185</v>
      </c>
      <c r="K65" s="312" t="s">
        <v>704</v>
      </c>
      <c r="L65" s="312" t="s">
        <v>703</v>
      </c>
      <c r="M65" s="300"/>
      <c r="N65" s="298"/>
      <c r="O65" s="400"/>
      <c r="P65" s="397"/>
    </row>
    <row r="66" spans="1:16" ht="84" customHeight="1" x14ac:dyDescent="0.25">
      <c r="A66" s="359"/>
      <c r="B66" s="355"/>
      <c r="C66" s="355"/>
      <c r="D66" s="316"/>
      <c r="E66" s="316"/>
      <c r="F66" s="304"/>
      <c r="G66" s="304"/>
      <c r="H66" s="304"/>
      <c r="I66" s="306"/>
      <c r="J66" s="312"/>
      <c r="K66" s="295" t="s">
        <v>705</v>
      </c>
      <c r="L66" s="295" t="s">
        <v>706</v>
      </c>
      <c r="M66" s="300"/>
      <c r="N66" s="298"/>
      <c r="O66" s="400"/>
      <c r="P66" s="397"/>
    </row>
    <row r="67" spans="1:16" ht="43.5" customHeight="1" x14ac:dyDescent="0.25">
      <c r="A67" s="359"/>
      <c r="B67" s="355"/>
      <c r="C67" s="355"/>
      <c r="D67" s="316"/>
      <c r="E67" s="316"/>
      <c r="F67" s="304"/>
      <c r="G67" s="304"/>
      <c r="H67" s="304"/>
      <c r="I67" s="306"/>
      <c r="J67" s="73" t="s">
        <v>186</v>
      </c>
      <c r="K67" s="312" t="s">
        <v>707</v>
      </c>
      <c r="L67" s="312" t="s">
        <v>708</v>
      </c>
      <c r="M67" s="300"/>
      <c r="N67" s="298"/>
      <c r="O67" s="400"/>
      <c r="P67" s="397"/>
    </row>
    <row r="68" spans="1:16" ht="72.75" customHeight="1" x14ac:dyDescent="0.25">
      <c r="A68" s="359"/>
      <c r="B68" s="355"/>
      <c r="C68" s="355"/>
      <c r="D68" s="316"/>
      <c r="E68" s="316"/>
      <c r="F68" s="304"/>
      <c r="G68" s="304"/>
      <c r="H68" s="304"/>
      <c r="I68" s="306"/>
      <c r="J68" s="295" t="s">
        <v>187</v>
      </c>
      <c r="K68" s="295" t="s">
        <v>709</v>
      </c>
      <c r="L68" s="295" t="s">
        <v>710</v>
      </c>
      <c r="M68" s="300"/>
      <c r="N68" s="298"/>
      <c r="O68" s="400"/>
      <c r="P68" s="397"/>
    </row>
    <row r="69" spans="1:16" ht="12.75" customHeight="1" x14ac:dyDescent="0.25">
      <c r="A69" s="359"/>
      <c r="B69" s="355"/>
      <c r="C69" s="355"/>
      <c r="D69" s="316"/>
      <c r="E69" s="316"/>
      <c r="F69" s="304"/>
      <c r="G69" s="304"/>
      <c r="H69" s="304"/>
      <c r="I69" s="306"/>
      <c r="J69" s="312"/>
      <c r="K69" s="312" t="s">
        <v>711</v>
      </c>
      <c r="L69" s="312" t="s">
        <v>712</v>
      </c>
      <c r="M69" s="300"/>
      <c r="N69" s="298"/>
      <c r="O69" s="400"/>
      <c r="P69" s="397"/>
    </row>
    <row r="70" spans="1:16" ht="62.25" customHeight="1" x14ac:dyDescent="0.25">
      <c r="A70" s="359"/>
      <c r="B70" s="355"/>
      <c r="C70" s="355"/>
      <c r="D70" s="316"/>
      <c r="E70" s="316"/>
      <c r="F70" s="304"/>
      <c r="G70" s="304"/>
      <c r="H70" s="304"/>
      <c r="I70" s="307"/>
      <c r="J70" s="73" t="s">
        <v>188</v>
      </c>
      <c r="K70" s="251" t="s">
        <v>713</v>
      </c>
      <c r="L70" s="251" t="s">
        <v>714</v>
      </c>
      <c r="M70" s="300"/>
      <c r="N70" s="298"/>
      <c r="O70" s="401"/>
      <c r="P70" s="398"/>
    </row>
    <row r="71" spans="1:16" ht="105.75" customHeight="1" x14ac:dyDescent="0.25">
      <c r="A71" s="359"/>
      <c r="B71" s="355"/>
      <c r="C71" s="355"/>
      <c r="D71" s="316"/>
      <c r="E71" s="316"/>
      <c r="F71" s="304"/>
      <c r="G71" s="304"/>
      <c r="H71" s="304"/>
      <c r="I71" s="295" t="s">
        <v>195</v>
      </c>
      <c r="J71" s="73" t="s">
        <v>196</v>
      </c>
      <c r="K71" s="73" t="s">
        <v>718</v>
      </c>
      <c r="L71" s="73" t="s">
        <v>719</v>
      </c>
      <c r="M71" s="301">
        <v>44043.88</v>
      </c>
      <c r="N71" s="299">
        <v>0</v>
      </c>
      <c r="O71" s="408"/>
      <c r="P71" s="302"/>
    </row>
    <row r="72" spans="1:16" ht="92.25" customHeight="1" x14ac:dyDescent="0.25">
      <c r="A72" s="359"/>
      <c r="B72" s="355"/>
      <c r="C72" s="355"/>
      <c r="D72" s="316"/>
      <c r="E72" s="316"/>
      <c r="F72" s="304"/>
      <c r="G72" s="304"/>
      <c r="H72" s="304"/>
      <c r="I72" s="318"/>
      <c r="J72" s="325" t="s">
        <v>715</v>
      </c>
      <c r="K72" s="73" t="s">
        <v>720</v>
      </c>
      <c r="L72" s="73" t="s">
        <v>721</v>
      </c>
      <c r="M72" s="309"/>
      <c r="N72" s="403"/>
      <c r="O72" s="408"/>
      <c r="P72" s="302"/>
    </row>
    <row r="73" spans="1:16" ht="92.25" customHeight="1" x14ac:dyDescent="0.25">
      <c r="A73" s="359"/>
      <c r="B73" s="355"/>
      <c r="C73" s="355"/>
      <c r="D73" s="316"/>
      <c r="E73" s="316"/>
      <c r="F73" s="304"/>
      <c r="G73" s="304"/>
      <c r="H73" s="304"/>
      <c r="I73" s="318"/>
      <c r="J73" s="292"/>
      <c r="K73" s="73" t="s">
        <v>722</v>
      </c>
      <c r="L73" s="73" t="s">
        <v>723</v>
      </c>
      <c r="M73" s="309"/>
      <c r="N73" s="403"/>
      <c r="O73" s="408"/>
      <c r="P73" s="302"/>
    </row>
    <row r="74" spans="1:16" ht="92.25" customHeight="1" x14ac:dyDescent="0.25">
      <c r="A74" s="359"/>
      <c r="B74" s="355"/>
      <c r="C74" s="355"/>
      <c r="D74" s="316"/>
      <c r="E74" s="316"/>
      <c r="F74" s="304"/>
      <c r="G74" s="304"/>
      <c r="H74" s="304"/>
      <c r="I74" s="318"/>
      <c r="J74" s="322"/>
      <c r="K74" s="73" t="s">
        <v>724</v>
      </c>
      <c r="L74" s="73" t="s">
        <v>725</v>
      </c>
      <c r="M74" s="309"/>
      <c r="N74" s="403"/>
      <c r="O74" s="408"/>
      <c r="P74" s="302"/>
    </row>
    <row r="75" spans="1:16" ht="66.75" customHeight="1" x14ac:dyDescent="0.25">
      <c r="A75" s="359"/>
      <c r="B75" s="355"/>
      <c r="C75" s="355"/>
      <c r="D75" s="316"/>
      <c r="E75" s="316"/>
      <c r="F75" s="304"/>
      <c r="G75" s="304"/>
      <c r="H75" s="304"/>
      <c r="I75" s="318"/>
      <c r="J75" s="73" t="s">
        <v>716</v>
      </c>
      <c r="K75" s="73" t="s">
        <v>726</v>
      </c>
      <c r="L75" s="73" t="s">
        <v>727</v>
      </c>
      <c r="M75" s="309"/>
      <c r="N75" s="403"/>
      <c r="O75" s="408"/>
      <c r="P75" s="302"/>
    </row>
    <row r="76" spans="1:16" ht="66.75" customHeight="1" x14ac:dyDescent="0.25">
      <c r="A76" s="359"/>
      <c r="B76" s="355"/>
      <c r="C76" s="355"/>
      <c r="D76" s="316"/>
      <c r="E76" s="316"/>
      <c r="F76" s="304"/>
      <c r="G76" s="304"/>
      <c r="H76" s="304"/>
      <c r="I76" s="318"/>
      <c r="J76" s="295" t="s">
        <v>717</v>
      </c>
      <c r="K76" s="73" t="s">
        <v>728</v>
      </c>
      <c r="L76" s="73" t="s">
        <v>729</v>
      </c>
      <c r="M76" s="309"/>
      <c r="N76" s="403"/>
      <c r="O76" s="408"/>
      <c r="P76" s="302"/>
    </row>
    <row r="77" spans="1:16" ht="66.75" customHeight="1" x14ac:dyDescent="0.25">
      <c r="A77" s="359"/>
      <c r="B77" s="355"/>
      <c r="C77" s="355"/>
      <c r="D77" s="316"/>
      <c r="E77" s="316"/>
      <c r="F77" s="304"/>
      <c r="G77" s="304"/>
      <c r="H77" s="304"/>
      <c r="I77" s="318"/>
      <c r="J77" s="318"/>
      <c r="K77" s="73" t="s">
        <v>730</v>
      </c>
      <c r="L77" s="73" t="s">
        <v>731</v>
      </c>
      <c r="M77" s="309"/>
      <c r="N77" s="403"/>
      <c r="O77" s="408"/>
      <c r="P77" s="302"/>
    </row>
    <row r="78" spans="1:16" ht="66.75" customHeight="1" x14ac:dyDescent="0.25">
      <c r="A78" s="359"/>
      <c r="B78" s="355"/>
      <c r="C78" s="355"/>
      <c r="D78" s="316"/>
      <c r="E78" s="316"/>
      <c r="F78" s="304"/>
      <c r="G78" s="304"/>
      <c r="H78" s="304"/>
      <c r="I78" s="318"/>
      <c r="J78" s="318"/>
      <c r="K78" s="73" t="s">
        <v>732</v>
      </c>
      <c r="L78" s="73" t="s">
        <v>733</v>
      </c>
      <c r="M78" s="309"/>
      <c r="N78" s="403"/>
      <c r="O78" s="408"/>
      <c r="P78" s="302"/>
    </row>
    <row r="79" spans="1:16" ht="66.75" customHeight="1" x14ac:dyDescent="0.25">
      <c r="A79" s="359"/>
      <c r="B79" s="355"/>
      <c r="C79" s="355"/>
      <c r="D79" s="316"/>
      <c r="E79" s="316"/>
      <c r="F79" s="304"/>
      <c r="G79" s="304"/>
      <c r="H79" s="304"/>
      <c r="I79" s="318"/>
      <c r="J79" s="318"/>
      <c r="K79" s="73" t="s">
        <v>734</v>
      </c>
      <c r="L79" s="73" t="s">
        <v>735</v>
      </c>
      <c r="M79" s="309"/>
      <c r="N79" s="403"/>
      <c r="O79" s="408"/>
      <c r="P79" s="302"/>
    </row>
    <row r="80" spans="1:16" ht="66.75" customHeight="1" x14ac:dyDescent="0.25">
      <c r="A80" s="359"/>
      <c r="B80" s="355"/>
      <c r="C80" s="355"/>
      <c r="D80" s="316"/>
      <c r="E80" s="316"/>
      <c r="F80" s="304"/>
      <c r="G80" s="304"/>
      <c r="H80" s="304"/>
      <c r="I80" s="312"/>
      <c r="J80" s="312"/>
      <c r="K80" s="73" t="s">
        <v>736</v>
      </c>
      <c r="L80" s="73" t="s">
        <v>737</v>
      </c>
      <c r="M80" s="324"/>
      <c r="N80" s="418"/>
      <c r="O80" s="408"/>
      <c r="P80" s="302"/>
    </row>
    <row r="81" spans="1:19" ht="66.75" customHeight="1" x14ac:dyDescent="0.25">
      <c r="A81" s="359"/>
      <c r="B81" s="355"/>
      <c r="C81" s="355"/>
      <c r="D81" s="316"/>
      <c r="E81" s="316"/>
      <c r="F81" s="304"/>
      <c r="G81" s="304"/>
      <c r="H81" s="304"/>
      <c r="I81" s="60" t="s">
        <v>408</v>
      </c>
      <c r="J81" s="60" t="s">
        <v>408</v>
      </c>
      <c r="K81" s="36" t="s">
        <v>31</v>
      </c>
      <c r="L81" s="36"/>
      <c r="M81" s="76">
        <v>590937.11</v>
      </c>
      <c r="N81" s="252">
        <v>0</v>
      </c>
      <c r="O81" s="76"/>
      <c r="P81" s="87"/>
    </row>
    <row r="82" spans="1:19" ht="67.5" customHeight="1" thickBot="1" x14ac:dyDescent="0.3">
      <c r="A82" s="359"/>
      <c r="B82" s="355"/>
      <c r="C82" s="355"/>
      <c r="D82" s="316"/>
      <c r="E82" s="316"/>
      <c r="F82" s="304"/>
      <c r="G82" s="304"/>
      <c r="H82" s="304"/>
      <c r="I82" s="73" t="s">
        <v>203</v>
      </c>
      <c r="J82" s="73" t="s">
        <v>203</v>
      </c>
      <c r="K82" s="73" t="s">
        <v>31</v>
      </c>
      <c r="L82" s="36"/>
      <c r="M82" s="89">
        <v>300000</v>
      </c>
      <c r="N82" s="253">
        <v>0</v>
      </c>
      <c r="O82" s="62"/>
      <c r="P82" s="96"/>
    </row>
    <row r="83" spans="1:19" ht="88.5" customHeight="1" thickBot="1" x14ac:dyDescent="0.3">
      <c r="A83" s="410">
        <v>11</v>
      </c>
      <c r="B83" s="361" t="s">
        <v>68</v>
      </c>
      <c r="C83" s="72" t="s">
        <v>68</v>
      </c>
      <c r="D83" s="291" t="s">
        <v>70</v>
      </c>
      <c r="E83" s="413" t="s">
        <v>11</v>
      </c>
      <c r="F83" s="291" t="s">
        <v>12</v>
      </c>
      <c r="G83" s="413" t="s">
        <v>13</v>
      </c>
      <c r="H83" s="291" t="s">
        <v>14</v>
      </c>
      <c r="I83" s="35" t="s">
        <v>278</v>
      </c>
      <c r="J83" s="35" t="s">
        <v>31</v>
      </c>
      <c r="K83" s="35" t="s">
        <v>31</v>
      </c>
      <c r="L83" s="32" t="s">
        <v>31</v>
      </c>
      <c r="M83" s="102">
        <v>512506.11</v>
      </c>
      <c r="N83" s="103">
        <v>0</v>
      </c>
      <c r="O83" s="174">
        <v>-309160.67</v>
      </c>
      <c r="P83" s="175"/>
      <c r="R83" s="454">
        <f>SUM(M83:M92)</f>
        <v>1280545.43</v>
      </c>
      <c r="S83" s="280"/>
    </row>
    <row r="84" spans="1:19" ht="88.5" customHeight="1" x14ac:dyDescent="0.25">
      <c r="A84" s="411"/>
      <c r="B84" s="360"/>
      <c r="C84" s="361" t="s">
        <v>69</v>
      </c>
      <c r="D84" s="292"/>
      <c r="E84" s="414"/>
      <c r="F84" s="292"/>
      <c r="G84" s="414"/>
      <c r="H84" s="292"/>
      <c r="I84" s="305" t="s">
        <v>300</v>
      </c>
      <c r="J84" s="364" t="s">
        <v>279</v>
      </c>
      <c r="K84" s="73" t="s">
        <v>280</v>
      </c>
      <c r="L84" s="36" t="s">
        <v>281</v>
      </c>
      <c r="M84" s="300">
        <v>426848</v>
      </c>
      <c r="N84" s="308">
        <v>0</v>
      </c>
      <c r="O84" s="301"/>
      <c r="P84" s="303"/>
    </row>
    <row r="85" spans="1:19" ht="88.5" customHeight="1" x14ac:dyDescent="0.25">
      <c r="A85" s="411"/>
      <c r="B85" s="360"/>
      <c r="C85" s="360"/>
      <c r="D85" s="292"/>
      <c r="E85" s="414"/>
      <c r="F85" s="292"/>
      <c r="G85" s="414"/>
      <c r="H85" s="292"/>
      <c r="I85" s="306"/>
      <c r="J85" s="364"/>
      <c r="K85" s="73" t="s">
        <v>282</v>
      </c>
      <c r="L85" s="36" t="s">
        <v>283</v>
      </c>
      <c r="M85" s="300"/>
      <c r="N85" s="308"/>
      <c r="O85" s="309"/>
      <c r="P85" s="395"/>
    </row>
    <row r="86" spans="1:19" ht="88.5" customHeight="1" x14ac:dyDescent="0.25">
      <c r="A86" s="411"/>
      <c r="B86" s="360"/>
      <c r="C86" s="360"/>
      <c r="D86" s="292"/>
      <c r="E86" s="414"/>
      <c r="F86" s="292"/>
      <c r="G86" s="414"/>
      <c r="H86" s="292"/>
      <c r="I86" s="306"/>
      <c r="J86" s="364"/>
      <c r="K86" s="73" t="s">
        <v>284</v>
      </c>
      <c r="L86" s="36" t="s">
        <v>285</v>
      </c>
      <c r="M86" s="300"/>
      <c r="N86" s="308"/>
      <c r="O86" s="309"/>
      <c r="P86" s="395"/>
    </row>
    <row r="87" spans="1:19" ht="88.5" customHeight="1" x14ac:dyDescent="0.25">
      <c r="A87" s="411"/>
      <c r="B87" s="360"/>
      <c r="C87" s="360"/>
      <c r="D87" s="292"/>
      <c r="E87" s="414"/>
      <c r="F87" s="292"/>
      <c r="G87" s="414"/>
      <c r="H87" s="292"/>
      <c r="I87" s="306"/>
      <c r="J87" s="364" t="s">
        <v>286</v>
      </c>
      <c r="K87" s="73" t="s">
        <v>287</v>
      </c>
      <c r="L87" s="36" t="s">
        <v>288</v>
      </c>
      <c r="M87" s="300"/>
      <c r="N87" s="308"/>
      <c r="O87" s="309"/>
      <c r="P87" s="395"/>
    </row>
    <row r="88" spans="1:19" ht="88.5" customHeight="1" x14ac:dyDescent="0.25">
      <c r="A88" s="411"/>
      <c r="B88" s="360"/>
      <c r="C88" s="360"/>
      <c r="D88" s="292"/>
      <c r="E88" s="414"/>
      <c r="F88" s="292"/>
      <c r="G88" s="414"/>
      <c r="H88" s="292"/>
      <c r="I88" s="306"/>
      <c r="J88" s="364"/>
      <c r="K88" s="73" t="s">
        <v>289</v>
      </c>
      <c r="L88" s="36" t="s">
        <v>290</v>
      </c>
      <c r="M88" s="300"/>
      <c r="N88" s="308"/>
      <c r="O88" s="309"/>
      <c r="P88" s="395"/>
    </row>
    <row r="89" spans="1:19" ht="88.5" customHeight="1" x14ac:dyDescent="0.25">
      <c r="A89" s="411"/>
      <c r="B89" s="360"/>
      <c r="C89" s="360"/>
      <c r="D89" s="292"/>
      <c r="E89" s="414"/>
      <c r="F89" s="292"/>
      <c r="G89" s="414"/>
      <c r="H89" s="292"/>
      <c r="I89" s="306"/>
      <c r="J89" s="364"/>
      <c r="K89" s="73" t="s">
        <v>291</v>
      </c>
      <c r="L89" s="36" t="s">
        <v>292</v>
      </c>
      <c r="M89" s="300"/>
      <c r="N89" s="308"/>
      <c r="O89" s="309"/>
      <c r="P89" s="395"/>
    </row>
    <row r="90" spans="1:19" ht="88.5" customHeight="1" x14ac:dyDescent="0.25">
      <c r="A90" s="411"/>
      <c r="B90" s="360"/>
      <c r="C90" s="360"/>
      <c r="D90" s="292"/>
      <c r="E90" s="414"/>
      <c r="F90" s="292"/>
      <c r="G90" s="414"/>
      <c r="H90" s="292"/>
      <c r="I90" s="306"/>
      <c r="J90" s="364"/>
      <c r="K90" s="73" t="s">
        <v>293</v>
      </c>
      <c r="L90" s="36" t="s">
        <v>294</v>
      </c>
      <c r="M90" s="300"/>
      <c r="N90" s="308"/>
      <c r="O90" s="324"/>
      <c r="P90" s="405"/>
    </row>
    <row r="91" spans="1:19" ht="88.5" customHeight="1" x14ac:dyDescent="0.25">
      <c r="A91" s="411"/>
      <c r="B91" s="360"/>
      <c r="C91" s="360"/>
      <c r="D91" s="292"/>
      <c r="E91" s="414"/>
      <c r="F91" s="292"/>
      <c r="G91" s="414"/>
      <c r="H91" s="292"/>
      <c r="I91" s="306"/>
      <c r="J91" s="306" t="s">
        <v>295</v>
      </c>
      <c r="K91" s="59" t="s">
        <v>296</v>
      </c>
      <c r="L91" s="42" t="s">
        <v>297</v>
      </c>
      <c r="M91" s="301">
        <v>341191.32</v>
      </c>
      <c r="N91" s="328">
        <v>0</v>
      </c>
      <c r="O91" s="300"/>
      <c r="P91" s="302"/>
    </row>
    <row r="92" spans="1:19" ht="43.5" thickBot="1" x14ac:dyDescent="0.3">
      <c r="A92" s="412"/>
      <c r="B92" s="384"/>
      <c r="C92" s="384"/>
      <c r="D92" s="366"/>
      <c r="E92" s="415"/>
      <c r="F92" s="366"/>
      <c r="G92" s="415"/>
      <c r="H92" s="366"/>
      <c r="I92" s="320"/>
      <c r="J92" s="320"/>
      <c r="K92" s="33" t="s">
        <v>298</v>
      </c>
      <c r="L92" s="34" t="s">
        <v>299</v>
      </c>
      <c r="M92" s="327"/>
      <c r="N92" s="329"/>
      <c r="O92" s="420"/>
      <c r="P92" s="421"/>
    </row>
    <row r="93" spans="1:19" ht="30" customHeight="1" x14ac:dyDescent="0.25">
      <c r="A93" s="373">
        <v>12</v>
      </c>
      <c r="B93" s="356" t="s">
        <v>71</v>
      </c>
      <c r="C93" s="78" t="s">
        <v>71</v>
      </c>
      <c r="D93" s="313" t="s">
        <v>75</v>
      </c>
      <c r="E93" s="315" t="s">
        <v>67</v>
      </c>
      <c r="F93" s="313" t="s">
        <v>77</v>
      </c>
      <c r="G93" s="315" t="s">
        <v>41</v>
      </c>
      <c r="H93" s="313" t="s">
        <v>827</v>
      </c>
      <c r="I93" s="35" t="s">
        <v>167</v>
      </c>
      <c r="J93" s="35" t="s">
        <v>442</v>
      </c>
      <c r="K93" s="35" t="s">
        <v>31</v>
      </c>
      <c r="L93" s="32" t="s">
        <v>78</v>
      </c>
      <c r="M93" s="90">
        <v>1781659.5</v>
      </c>
      <c r="N93" s="10">
        <v>0</v>
      </c>
      <c r="O93" s="282">
        <v>-2536961.0099999998</v>
      </c>
      <c r="P93" s="255"/>
      <c r="R93" s="454">
        <f>SUM(M93:M105)</f>
        <v>5912028.6700000009</v>
      </c>
    </row>
    <row r="94" spans="1:19" ht="30" customHeight="1" x14ac:dyDescent="0.25">
      <c r="A94" s="374"/>
      <c r="B94" s="362"/>
      <c r="C94" s="357" t="s">
        <v>72</v>
      </c>
      <c r="D94" s="322"/>
      <c r="E94" s="321"/>
      <c r="F94" s="322"/>
      <c r="G94" s="321"/>
      <c r="H94" s="322"/>
      <c r="I94" s="305" t="s">
        <v>168</v>
      </c>
      <c r="J94" s="305" t="s">
        <v>458</v>
      </c>
      <c r="K94" s="305" t="s">
        <v>459</v>
      </c>
      <c r="L94" s="38" t="s">
        <v>662</v>
      </c>
      <c r="M94" s="300">
        <v>64136.69</v>
      </c>
      <c r="N94" s="308">
        <v>0</v>
      </c>
      <c r="O94" s="301"/>
      <c r="P94" s="303"/>
    </row>
    <row r="95" spans="1:19" ht="30" customHeight="1" x14ac:dyDescent="0.25">
      <c r="A95" s="374"/>
      <c r="B95" s="362"/>
      <c r="C95" s="360"/>
      <c r="D95" s="322"/>
      <c r="E95" s="321"/>
      <c r="F95" s="322"/>
      <c r="G95" s="321"/>
      <c r="H95" s="322"/>
      <c r="I95" s="306"/>
      <c r="J95" s="306"/>
      <c r="K95" s="306"/>
      <c r="L95" s="38" t="s">
        <v>663</v>
      </c>
      <c r="M95" s="300"/>
      <c r="N95" s="308"/>
      <c r="O95" s="309"/>
      <c r="P95" s="395"/>
    </row>
    <row r="96" spans="1:19" ht="30" customHeight="1" x14ac:dyDescent="0.25">
      <c r="A96" s="374"/>
      <c r="B96" s="362"/>
      <c r="C96" s="362"/>
      <c r="D96" s="322"/>
      <c r="E96" s="321"/>
      <c r="F96" s="322"/>
      <c r="G96" s="321"/>
      <c r="H96" s="322"/>
      <c r="I96" s="307"/>
      <c r="J96" s="307"/>
      <c r="K96" s="307"/>
      <c r="L96" s="38" t="s">
        <v>664</v>
      </c>
      <c r="M96" s="300"/>
      <c r="N96" s="308"/>
      <c r="O96" s="324"/>
      <c r="P96" s="405"/>
    </row>
    <row r="97" spans="1:19" ht="52.5" customHeight="1" x14ac:dyDescent="0.25">
      <c r="A97" s="374"/>
      <c r="B97" s="362"/>
      <c r="C97" s="357" t="s">
        <v>79</v>
      </c>
      <c r="D97" s="322"/>
      <c r="E97" s="321"/>
      <c r="F97" s="322"/>
      <c r="G97" s="321"/>
      <c r="H97" s="322"/>
      <c r="I97" s="305" t="s">
        <v>665</v>
      </c>
      <c r="J97" s="305" t="s">
        <v>666</v>
      </c>
      <c r="K97" s="305" t="s">
        <v>461</v>
      </c>
      <c r="L97" s="38" t="s">
        <v>445</v>
      </c>
      <c r="M97" s="300">
        <v>174706</v>
      </c>
      <c r="N97" s="308">
        <v>0</v>
      </c>
      <c r="O97" s="301"/>
      <c r="P97" s="303"/>
    </row>
    <row r="98" spans="1:19" ht="30" customHeight="1" x14ac:dyDescent="0.25">
      <c r="A98" s="374"/>
      <c r="B98" s="362"/>
      <c r="C98" s="360"/>
      <c r="D98" s="322"/>
      <c r="E98" s="321"/>
      <c r="F98" s="322"/>
      <c r="G98" s="321"/>
      <c r="H98" s="322"/>
      <c r="I98" s="306"/>
      <c r="J98" s="306"/>
      <c r="K98" s="306"/>
      <c r="L98" s="38" t="s">
        <v>446</v>
      </c>
      <c r="M98" s="300"/>
      <c r="N98" s="308"/>
      <c r="O98" s="309"/>
      <c r="P98" s="395"/>
    </row>
    <row r="99" spans="1:19" ht="30" customHeight="1" x14ac:dyDescent="0.25">
      <c r="A99" s="374"/>
      <c r="B99" s="362"/>
      <c r="C99" s="360"/>
      <c r="D99" s="322"/>
      <c r="E99" s="321"/>
      <c r="F99" s="322"/>
      <c r="G99" s="321"/>
      <c r="H99" s="322"/>
      <c r="I99" s="306"/>
      <c r="J99" s="306"/>
      <c r="K99" s="306"/>
      <c r="L99" s="38" t="s">
        <v>447</v>
      </c>
      <c r="M99" s="300"/>
      <c r="N99" s="308"/>
      <c r="O99" s="309"/>
      <c r="P99" s="395"/>
    </row>
    <row r="100" spans="1:19" ht="30" customHeight="1" x14ac:dyDescent="0.25">
      <c r="A100" s="374"/>
      <c r="B100" s="362"/>
      <c r="C100" s="362"/>
      <c r="D100" s="322"/>
      <c r="E100" s="321"/>
      <c r="F100" s="322"/>
      <c r="G100" s="321"/>
      <c r="H100" s="322"/>
      <c r="I100" s="307"/>
      <c r="J100" s="307"/>
      <c r="K100" s="307"/>
      <c r="L100" s="38" t="s">
        <v>448</v>
      </c>
      <c r="M100" s="300"/>
      <c r="N100" s="308"/>
      <c r="O100" s="324"/>
      <c r="P100" s="405"/>
    </row>
    <row r="101" spans="1:19" ht="59.25" customHeight="1" x14ac:dyDescent="0.25">
      <c r="A101" s="374"/>
      <c r="B101" s="362"/>
      <c r="C101" s="68" t="s">
        <v>73</v>
      </c>
      <c r="D101" s="322"/>
      <c r="E101" s="321"/>
      <c r="F101" s="322"/>
      <c r="G101" s="321"/>
      <c r="H101" s="322"/>
      <c r="I101" s="58" t="s">
        <v>170</v>
      </c>
      <c r="J101" s="58" t="s">
        <v>462</v>
      </c>
      <c r="K101" s="58" t="s">
        <v>466</v>
      </c>
      <c r="L101" s="38" t="s">
        <v>449</v>
      </c>
      <c r="M101" s="76">
        <v>27800</v>
      </c>
      <c r="N101" s="75">
        <v>0</v>
      </c>
      <c r="O101" s="176"/>
      <c r="P101" s="177"/>
    </row>
    <row r="102" spans="1:19" ht="57" customHeight="1" x14ac:dyDescent="0.25">
      <c r="A102" s="359"/>
      <c r="B102" s="355"/>
      <c r="C102" s="357" t="s">
        <v>457</v>
      </c>
      <c r="D102" s="304"/>
      <c r="E102" s="316"/>
      <c r="F102" s="304"/>
      <c r="G102" s="316"/>
      <c r="H102" s="304"/>
      <c r="I102" s="305" t="s">
        <v>171</v>
      </c>
      <c r="J102" s="58" t="s">
        <v>667</v>
      </c>
      <c r="K102" s="305" t="s">
        <v>467</v>
      </c>
      <c r="L102" s="58" t="s">
        <v>669</v>
      </c>
      <c r="M102" s="300">
        <v>3660945.29</v>
      </c>
      <c r="N102" s="308">
        <v>0</v>
      </c>
      <c r="O102" s="301"/>
      <c r="P102" s="303"/>
    </row>
    <row r="103" spans="1:19" ht="57" x14ac:dyDescent="0.25">
      <c r="A103" s="359"/>
      <c r="B103" s="355"/>
      <c r="C103" s="360"/>
      <c r="D103" s="304"/>
      <c r="E103" s="316"/>
      <c r="F103" s="304"/>
      <c r="G103" s="316"/>
      <c r="H103" s="304"/>
      <c r="I103" s="306"/>
      <c r="J103" s="58" t="s">
        <v>668</v>
      </c>
      <c r="K103" s="306"/>
      <c r="L103" s="58" t="s">
        <v>670</v>
      </c>
      <c r="M103" s="300"/>
      <c r="N103" s="308"/>
      <c r="O103" s="324"/>
      <c r="P103" s="405"/>
    </row>
    <row r="104" spans="1:19" ht="85.5" customHeight="1" x14ac:dyDescent="0.25">
      <c r="A104" s="359"/>
      <c r="B104" s="355"/>
      <c r="C104" s="357" t="s">
        <v>74</v>
      </c>
      <c r="D104" s="304"/>
      <c r="E104" s="316"/>
      <c r="F104" s="304"/>
      <c r="G104" s="316"/>
      <c r="H104" s="304"/>
      <c r="I104" s="305" t="s">
        <v>172</v>
      </c>
      <c r="J104" s="305" t="s">
        <v>465</v>
      </c>
      <c r="K104" s="305" t="s">
        <v>468</v>
      </c>
      <c r="L104" s="58" t="s">
        <v>671</v>
      </c>
      <c r="M104" s="300">
        <v>202781.19</v>
      </c>
      <c r="N104" s="308">
        <v>0</v>
      </c>
      <c r="O104" s="301"/>
      <c r="P104" s="303"/>
    </row>
    <row r="105" spans="1:19" ht="97.5" customHeight="1" thickBot="1" x14ac:dyDescent="0.3">
      <c r="A105" s="359"/>
      <c r="B105" s="355"/>
      <c r="C105" s="360"/>
      <c r="D105" s="304"/>
      <c r="E105" s="316"/>
      <c r="F105" s="304"/>
      <c r="G105" s="316"/>
      <c r="H105" s="304"/>
      <c r="I105" s="306"/>
      <c r="J105" s="306"/>
      <c r="K105" s="306"/>
      <c r="L105" s="58" t="s">
        <v>672</v>
      </c>
      <c r="M105" s="420"/>
      <c r="N105" s="326"/>
      <c r="O105" s="327"/>
      <c r="P105" s="407"/>
    </row>
    <row r="106" spans="1:19" ht="45" customHeight="1" x14ac:dyDescent="0.25">
      <c r="A106" s="373">
        <v>13</v>
      </c>
      <c r="B106" s="356" t="s">
        <v>80</v>
      </c>
      <c r="C106" s="78" t="s">
        <v>81</v>
      </c>
      <c r="D106" s="313" t="s">
        <v>85</v>
      </c>
      <c r="E106" s="315" t="s">
        <v>87</v>
      </c>
      <c r="F106" s="313" t="s">
        <v>86</v>
      </c>
      <c r="G106" s="315" t="s">
        <v>87</v>
      </c>
      <c r="H106" s="313" t="s">
        <v>88</v>
      </c>
      <c r="I106" s="35" t="s">
        <v>153</v>
      </c>
      <c r="J106" s="35" t="s">
        <v>89</v>
      </c>
      <c r="K106" s="35" t="s">
        <v>31</v>
      </c>
      <c r="L106" s="41" t="s">
        <v>31</v>
      </c>
      <c r="M106" s="63">
        <v>799549.46</v>
      </c>
      <c r="N106" s="67">
        <v>0</v>
      </c>
      <c r="O106" s="254">
        <v>-60291.73</v>
      </c>
      <c r="P106" s="255"/>
      <c r="R106" s="280" t="s">
        <v>835</v>
      </c>
      <c r="S106" s="454">
        <f>SUM(M106:M112)</f>
        <v>1253125.05</v>
      </c>
    </row>
    <row r="107" spans="1:19" ht="60" customHeight="1" x14ac:dyDescent="0.25">
      <c r="A107" s="374"/>
      <c r="B107" s="362"/>
      <c r="C107" s="284" t="s">
        <v>83</v>
      </c>
      <c r="D107" s="322"/>
      <c r="E107" s="321"/>
      <c r="F107" s="322"/>
      <c r="G107" s="321"/>
      <c r="H107" s="322"/>
      <c r="I107" s="295" t="s">
        <v>738</v>
      </c>
      <c r="J107" s="73" t="s">
        <v>739</v>
      </c>
      <c r="K107" s="73" t="s">
        <v>741</v>
      </c>
      <c r="L107" s="416" t="s">
        <v>742</v>
      </c>
      <c r="M107" s="301">
        <v>59250</v>
      </c>
      <c r="N107" s="328">
        <v>0</v>
      </c>
      <c r="O107" s="301"/>
      <c r="P107" s="303"/>
    </row>
    <row r="108" spans="1:19" ht="42.75" x14ac:dyDescent="0.25">
      <c r="A108" s="359"/>
      <c r="B108" s="355"/>
      <c r="C108" s="377"/>
      <c r="D108" s="304"/>
      <c r="E108" s="316"/>
      <c r="F108" s="304"/>
      <c r="G108" s="316"/>
      <c r="H108" s="304"/>
      <c r="I108" s="312"/>
      <c r="J108" s="73" t="s">
        <v>740</v>
      </c>
      <c r="K108" s="73" t="s">
        <v>741</v>
      </c>
      <c r="L108" s="417"/>
      <c r="M108" s="324"/>
      <c r="N108" s="406"/>
      <c r="O108" s="324"/>
      <c r="P108" s="405"/>
    </row>
    <row r="109" spans="1:19" ht="76.5" customHeight="1" x14ac:dyDescent="0.25">
      <c r="A109" s="359"/>
      <c r="B109" s="355"/>
      <c r="C109" s="377"/>
      <c r="D109" s="304"/>
      <c r="E109" s="316"/>
      <c r="F109" s="304"/>
      <c r="G109" s="316"/>
      <c r="H109" s="304"/>
      <c r="I109" s="295" t="s">
        <v>747</v>
      </c>
      <c r="J109" s="73" t="s">
        <v>748</v>
      </c>
      <c r="K109" s="295" t="s">
        <v>750</v>
      </c>
      <c r="L109" s="73" t="s">
        <v>751</v>
      </c>
      <c r="M109" s="301">
        <v>43448</v>
      </c>
      <c r="N109" s="328"/>
      <c r="O109" s="301"/>
      <c r="P109" s="303"/>
    </row>
    <row r="110" spans="1:19" ht="51.75" customHeight="1" x14ac:dyDescent="0.25">
      <c r="A110" s="359"/>
      <c r="B110" s="355"/>
      <c r="C110" s="378"/>
      <c r="D110" s="304"/>
      <c r="E110" s="316"/>
      <c r="F110" s="304"/>
      <c r="G110" s="316"/>
      <c r="H110" s="304"/>
      <c r="I110" s="312"/>
      <c r="J110" s="73" t="s">
        <v>749</v>
      </c>
      <c r="K110" s="312"/>
      <c r="L110" s="73" t="s">
        <v>752</v>
      </c>
      <c r="M110" s="324"/>
      <c r="N110" s="406"/>
      <c r="O110" s="324"/>
      <c r="P110" s="405"/>
    </row>
    <row r="111" spans="1:19" ht="86.25" thickBot="1" x14ac:dyDescent="0.3">
      <c r="A111" s="359"/>
      <c r="B111" s="355"/>
      <c r="C111" s="79" t="s">
        <v>84</v>
      </c>
      <c r="D111" s="304"/>
      <c r="E111" s="316"/>
      <c r="F111" s="304"/>
      <c r="G111" s="316"/>
      <c r="H111" s="304"/>
      <c r="I111" s="251" t="s">
        <v>743</v>
      </c>
      <c r="J111" s="73" t="s">
        <v>744</v>
      </c>
      <c r="K111" s="73" t="s">
        <v>745</v>
      </c>
      <c r="L111" s="36" t="s">
        <v>746</v>
      </c>
      <c r="M111" s="76">
        <v>123600.57</v>
      </c>
      <c r="N111" s="75">
        <v>0</v>
      </c>
      <c r="O111" s="176"/>
      <c r="P111" s="177"/>
    </row>
    <row r="112" spans="1:19" ht="87" customHeight="1" thickBot="1" x14ac:dyDescent="0.3">
      <c r="A112" s="376"/>
      <c r="B112" s="358"/>
      <c r="C112" s="80" t="s">
        <v>82</v>
      </c>
      <c r="D112" s="314"/>
      <c r="E112" s="317"/>
      <c r="F112" s="314"/>
      <c r="G112" s="317"/>
      <c r="H112" s="314"/>
      <c r="I112" s="33" t="s">
        <v>753</v>
      </c>
      <c r="J112" s="33" t="s">
        <v>754</v>
      </c>
      <c r="K112" s="33" t="s">
        <v>755</v>
      </c>
      <c r="L112" s="34" t="s">
        <v>756</v>
      </c>
      <c r="M112" s="89">
        <f>176251.43+51025.59</f>
        <v>227277.02</v>
      </c>
      <c r="N112" s="99">
        <v>0</v>
      </c>
      <c r="O112" s="282"/>
      <c r="P112" s="277"/>
    </row>
    <row r="113" spans="1:19" ht="30" customHeight="1" x14ac:dyDescent="0.25">
      <c r="A113" s="373">
        <v>14</v>
      </c>
      <c r="B113" s="356" t="s">
        <v>90</v>
      </c>
      <c r="C113" s="78" t="s">
        <v>90</v>
      </c>
      <c r="D113" s="313" t="s">
        <v>70</v>
      </c>
      <c r="E113" s="315" t="s">
        <v>13</v>
      </c>
      <c r="F113" s="313" t="s">
        <v>92</v>
      </c>
      <c r="G113" s="313" t="s">
        <v>87</v>
      </c>
      <c r="H113" s="313" t="s">
        <v>88</v>
      </c>
      <c r="I113" s="35" t="s">
        <v>154</v>
      </c>
      <c r="J113" s="35" t="s">
        <v>31</v>
      </c>
      <c r="K113" s="35" t="s">
        <v>31</v>
      </c>
      <c r="L113" s="41" t="s">
        <v>31</v>
      </c>
      <c r="M113" s="282">
        <v>1598829.95</v>
      </c>
      <c r="N113" s="10">
        <v>0</v>
      </c>
      <c r="O113" s="282">
        <v>374311.54</v>
      </c>
      <c r="P113" s="85"/>
      <c r="R113" s="454">
        <f>SUM(M113:M121)</f>
        <v>1993411.71</v>
      </c>
      <c r="S113" s="280" t="s">
        <v>836</v>
      </c>
    </row>
    <row r="114" spans="1:19" ht="73.5" customHeight="1" x14ac:dyDescent="0.25">
      <c r="A114" s="359"/>
      <c r="B114" s="355"/>
      <c r="C114" s="284" t="s">
        <v>336</v>
      </c>
      <c r="D114" s="304"/>
      <c r="E114" s="316"/>
      <c r="F114" s="304"/>
      <c r="G114" s="304"/>
      <c r="H114" s="304"/>
      <c r="I114" s="295" t="s">
        <v>344</v>
      </c>
      <c r="J114" s="73" t="s">
        <v>676</v>
      </c>
      <c r="K114" s="73" t="s">
        <v>684</v>
      </c>
      <c r="L114" s="73" t="s">
        <v>685</v>
      </c>
      <c r="M114" s="301">
        <v>112260.02</v>
      </c>
      <c r="N114" s="328">
        <v>0</v>
      </c>
      <c r="O114" s="301"/>
      <c r="P114" s="303"/>
    </row>
    <row r="115" spans="1:19" ht="73.5" customHeight="1" x14ac:dyDescent="0.25">
      <c r="A115" s="359"/>
      <c r="B115" s="355"/>
      <c r="C115" s="377"/>
      <c r="D115" s="304"/>
      <c r="E115" s="316"/>
      <c r="F115" s="304"/>
      <c r="G115" s="304"/>
      <c r="H115" s="304"/>
      <c r="I115" s="318"/>
      <c r="J115" s="295" t="s">
        <v>677</v>
      </c>
      <c r="K115" s="73" t="s">
        <v>678</v>
      </c>
      <c r="L115" s="73" t="s">
        <v>679</v>
      </c>
      <c r="M115" s="309"/>
      <c r="N115" s="337"/>
      <c r="O115" s="309"/>
      <c r="P115" s="395"/>
    </row>
    <row r="116" spans="1:19" ht="73.5" customHeight="1" x14ac:dyDescent="0.25">
      <c r="A116" s="359"/>
      <c r="B116" s="355"/>
      <c r="C116" s="377"/>
      <c r="D116" s="304"/>
      <c r="E116" s="316"/>
      <c r="F116" s="304"/>
      <c r="G116" s="304"/>
      <c r="H116" s="304"/>
      <c r="I116" s="318"/>
      <c r="J116" s="318"/>
      <c r="K116" s="73" t="s">
        <v>680</v>
      </c>
      <c r="L116" s="73" t="s">
        <v>681</v>
      </c>
      <c r="M116" s="309"/>
      <c r="N116" s="337"/>
      <c r="O116" s="309"/>
      <c r="P116" s="395"/>
    </row>
    <row r="117" spans="1:19" ht="73.5" customHeight="1" x14ac:dyDescent="0.25">
      <c r="A117" s="359"/>
      <c r="B117" s="355"/>
      <c r="C117" s="377"/>
      <c r="D117" s="304"/>
      <c r="E117" s="316"/>
      <c r="F117" s="304"/>
      <c r="G117" s="304"/>
      <c r="H117" s="304"/>
      <c r="I117" s="318"/>
      <c r="J117" s="312"/>
      <c r="K117" s="73" t="s">
        <v>682</v>
      </c>
      <c r="L117" s="73" t="s">
        <v>683</v>
      </c>
      <c r="M117" s="309"/>
      <c r="N117" s="337"/>
      <c r="O117" s="309"/>
      <c r="P117" s="395"/>
    </row>
    <row r="118" spans="1:19" ht="73.5" customHeight="1" x14ac:dyDescent="0.25">
      <c r="A118" s="359"/>
      <c r="B118" s="355"/>
      <c r="C118" s="377"/>
      <c r="D118" s="304"/>
      <c r="E118" s="316"/>
      <c r="F118" s="304"/>
      <c r="G118" s="304"/>
      <c r="H118" s="304"/>
      <c r="I118" s="318"/>
      <c r="J118" s="295" t="s">
        <v>686</v>
      </c>
      <c r="K118" s="73" t="s">
        <v>687</v>
      </c>
      <c r="L118" s="73" t="s">
        <v>688</v>
      </c>
      <c r="M118" s="309"/>
      <c r="N118" s="337"/>
      <c r="O118" s="309"/>
      <c r="P118" s="395"/>
    </row>
    <row r="119" spans="1:19" ht="73.5" customHeight="1" x14ac:dyDescent="0.25">
      <c r="A119" s="359"/>
      <c r="B119" s="355"/>
      <c r="C119" s="378"/>
      <c r="D119" s="304"/>
      <c r="E119" s="316"/>
      <c r="F119" s="304"/>
      <c r="G119" s="304"/>
      <c r="H119" s="304"/>
      <c r="I119" s="312"/>
      <c r="J119" s="312"/>
      <c r="K119" s="73" t="s">
        <v>689</v>
      </c>
      <c r="L119" s="73" t="s">
        <v>690</v>
      </c>
      <c r="M119" s="324"/>
      <c r="N119" s="406"/>
      <c r="O119" s="324"/>
      <c r="P119" s="405"/>
    </row>
    <row r="120" spans="1:19" ht="102" customHeight="1" x14ac:dyDescent="0.25">
      <c r="A120" s="359"/>
      <c r="B120" s="355"/>
      <c r="C120" s="284" t="s">
        <v>91</v>
      </c>
      <c r="D120" s="304"/>
      <c r="E120" s="316"/>
      <c r="F120" s="304"/>
      <c r="G120" s="304"/>
      <c r="H120" s="304"/>
      <c r="I120" s="295" t="s">
        <v>345</v>
      </c>
      <c r="J120" s="295" t="s">
        <v>691</v>
      </c>
      <c r="K120" s="73" t="s">
        <v>692</v>
      </c>
      <c r="L120" s="73" t="s">
        <v>693</v>
      </c>
      <c r="M120" s="301">
        <v>282321.74</v>
      </c>
      <c r="N120" s="328">
        <v>0</v>
      </c>
      <c r="O120" s="301"/>
      <c r="P120" s="303"/>
    </row>
    <row r="121" spans="1:19" ht="57.75" thickBot="1" x14ac:dyDescent="0.3">
      <c r="A121" s="359"/>
      <c r="B121" s="355"/>
      <c r="C121" s="379"/>
      <c r="D121" s="304"/>
      <c r="E121" s="316"/>
      <c r="F121" s="304"/>
      <c r="G121" s="304"/>
      <c r="H121" s="304"/>
      <c r="I121" s="319"/>
      <c r="J121" s="319"/>
      <c r="K121" s="73" t="s">
        <v>694</v>
      </c>
      <c r="L121" s="73" t="s">
        <v>695</v>
      </c>
      <c r="M121" s="327"/>
      <c r="N121" s="329"/>
      <c r="O121" s="327"/>
      <c r="P121" s="407"/>
    </row>
    <row r="122" spans="1:19" ht="28.5" x14ac:dyDescent="0.25">
      <c r="A122" s="373">
        <v>15</v>
      </c>
      <c r="B122" s="356" t="s">
        <v>93</v>
      </c>
      <c r="C122" s="78" t="s">
        <v>93</v>
      </c>
      <c r="D122" s="313" t="s">
        <v>85</v>
      </c>
      <c r="E122" s="313" t="s">
        <v>313</v>
      </c>
      <c r="F122" s="313" t="s">
        <v>314</v>
      </c>
      <c r="G122" s="313" t="s">
        <v>315</v>
      </c>
      <c r="H122" s="313" t="s">
        <v>577</v>
      </c>
      <c r="I122" s="35" t="s">
        <v>155</v>
      </c>
      <c r="J122" s="35" t="s">
        <v>31</v>
      </c>
      <c r="K122" s="35" t="s">
        <v>31</v>
      </c>
      <c r="L122" s="32" t="s">
        <v>31</v>
      </c>
      <c r="M122" s="90">
        <v>316984.61</v>
      </c>
      <c r="N122" s="10">
        <v>0</v>
      </c>
      <c r="O122" s="90">
        <v>28277.17</v>
      </c>
      <c r="P122" s="85"/>
      <c r="R122" s="454">
        <f>SUM(M122:M126)</f>
        <v>1042310.2</v>
      </c>
    </row>
    <row r="123" spans="1:19" ht="108.75" customHeight="1" x14ac:dyDescent="0.25">
      <c r="A123" s="359"/>
      <c r="B123" s="355"/>
      <c r="C123" s="357" t="s">
        <v>95</v>
      </c>
      <c r="D123" s="304"/>
      <c r="E123" s="304"/>
      <c r="F123" s="304"/>
      <c r="G123" s="316"/>
      <c r="H123" s="304"/>
      <c r="I123" s="305" t="s">
        <v>334</v>
      </c>
      <c r="J123" s="58" t="s">
        <v>760</v>
      </c>
      <c r="K123" s="58" t="s">
        <v>761</v>
      </c>
      <c r="L123" s="58" t="s">
        <v>762</v>
      </c>
      <c r="M123" s="301">
        <v>13800</v>
      </c>
      <c r="N123" s="328">
        <v>0</v>
      </c>
      <c r="O123" s="300"/>
      <c r="P123" s="302"/>
    </row>
    <row r="124" spans="1:19" ht="114.75" customHeight="1" x14ac:dyDescent="0.25">
      <c r="A124" s="359"/>
      <c r="B124" s="355"/>
      <c r="C124" s="360"/>
      <c r="D124" s="304"/>
      <c r="E124" s="304"/>
      <c r="F124" s="304"/>
      <c r="G124" s="316"/>
      <c r="H124" s="304"/>
      <c r="I124" s="306"/>
      <c r="J124" s="58" t="s">
        <v>759</v>
      </c>
      <c r="K124" s="58" t="s">
        <v>758</v>
      </c>
      <c r="L124" s="256" t="s">
        <v>757</v>
      </c>
      <c r="M124" s="309"/>
      <c r="N124" s="337"/>
      <c r="O124" s="300"/>
      <c r="P124" s="302"/>
    </row>
    <row r="125" spans="1:19" ht="71.25" x14ac:dyDescent="0.25">
      <c r="A125" s="375"/>
      <c r="B125" s="357"/>
      <c r="C125" s="357" t="s">
        <v>94</v>
      </c>
      <c r="D125" s="325"/>
      <c r="E125" s="325"/>
      <c r="F125" s="325"/>
      <c r="G125" s="409"/>
      <c r="H125" s="325"/>
      <c r="I125" s="305" t="s">
        <v>335</v>
      </c>
      <c r="J125" s="305" t="s">
        <v>763</v>
      </c>
      <c r="K125" s="58" t="s">
        <v>766</v>
      </c>
      <c r="L125" s="256" t="s">
        <v>764</v>
      </c>
      <c r="M125" s="301">
        <v>711525.59</v>
      </c>
      <c r="N125" s="328">
        <v>0</v>
      </c>
      <c r="O125" s="301"/>
      <c r="P125" s="303"/>
    </row>
    <row r="126" spans="1:19" ht="60.75" customHeight="1" thickBot="1" x14ac:dyDescent="0.3">
      <c r="A126" s="375"/>
      <c r="B126" s="357"/>
      <c r="C126" s="360"/>
      <c r="D126" s="325"/>
      <c r="E126" s="325"/>
      <c r="F126" s="325"/>
      <c r="G126" s="409"/>
      <c r="H126" s="325"/>
      <c r="I126" s="306"/>
      <c r="J126" s="307"/>
      <c r="K126" s="58" t="s">
        <v>767</v>
      </c>
      <c r="L126" s="256" t="s">
        <v>765</v>
      </c>
      <c r="M126" s="324"/>
      <c r="N126" s="406"/>
      <c r="O126" s="309"/>
      <c r="P126" s="395"/>
    </row>
    <row r="127" spans="1:19" ht="45" customHeight="1" x14ac:dyDescent="0.25">
      <c r="A127" s="373">
        <v>16</v>
      </c>
      <c r="B127" s="356" t="s">
        <v>97</v>
      </c>
      <c r="C127" s="356" t="s">
        <v>97</v>
      </c>
      <c r="D127" s="313" t="s">
        <v>10</v>
      </c>
      <c r="E127" s="315" t="s">
        <v>11</v>
      </c>
      <c r="F127" s="313" t="s">
        <v>12</v>
      </c>
      <c r="G127" s="315" t="s">
        <v>13</v>
      </c>
      <c r="H127" s="313" t="s">
        <v>14</v>
      </c>
      <c r="I127" s="35" t="s">
        <v>156</v>
      </c>
      <c r="J127" s="35" t="s">
        <v>98</v>
      </c>
      <c r="K127" s="35" t="s">
        <v>31</v>
      </c>
      <c r="L127" s="41" t="s">
        <v>31</v>
      </c>
      <c r="M127" s="90">
        <v>193939.74</v>
      </c>
      <c r="N127" s="10">
        <v>0</v>
      </c>
      <c r="O127" s="174">
        <v>-33704.410000000003</v>
      </c>
      <c r="P127" s="175"/>
      <c r="R127" s="454">
        <f>SUM(M127:M128)</f>
        <v>242797.46</v>
      </c>
    </row>
    <row r="128" spans="1:19" ht="84.75" customHeight="1" thickBot="1" x14ac:dyDescent="0.3">
      <c r="A128" s="376"/>
      <c r="B128" s="358"/>
      <c r="C128" s="358"/>
      <c r="D128" s="314"/>
      <c r="E128" s="317"/>
      <c r="F128" s="314"/>
      <c r="G128" s="317"/>
      <c r="H128" s="314"/>
      <c r="I128" s="33" t="s">
        <v>435</v>
      </c>
      <c r="J128" s="33" t="s">
        <v>436</v>
      </c>
      <c r="K128" s="33" t="s">
        <v>437</v>
      </c>
      <c r="L128" s="34" t="s">
        <v>436</v>
      </c>
      <c r="M128" s="89">
        <v>48857.72</v>
      </c>
      <c r="N128" s="99">
        <v>0</v>
      </c>
      <c r="O128" s="248"/>
      <c r="P128" s="277"/>
    </row>
    <row r="129" spans="1:18" ht="30" customHeight="1" x14ac:dyDescent="0.25">
      <c r="A129" s="373">
        <v>17</v>
      </c>
      <c r="B129" s="356" t="s">
        <v>99</v>
      </c>
      <c r="C129" s="72" t="s">
        <v>99</v>
      </c>
      <c r="D129" s="313" t="s">
        <v>70</v>
      </c>
      <c r="E129" s="313" t="s">
        <v>409</v>
      </c>
      <c r="F129" s="313" t="s">
        <v>410</v>
      </c>
      <c r="G129" s="313" t="s">
        <v>43</v>
      </c>
      <c r="H129" s="313" t="s">
        <v>411</v>
      </c>
      <c r="I129" s="35" t="s">
        <v>157</v>
      </c>
      <c r="J129" s="35"/>
      <c r="K129" s="35" t="s">
        <v>31</v>
      </c>
      <c r="L129" s="32" t="s">
        <v>31</v>
      </c>
      <c r="M129" s="63">
        <v>1563538</v>
      </c>
      <c r="N129" s="257">
        <v>0</v>
      </c>
      <c r="O129" s="254">
        <v>-3088713.51</v>
      </c>
      <c r="P129" s="255"/>
      <c r="R129" s="454">
        <f>SUM(M129:M138)</f>
        <v>17163008.376800001</v>
      </c>
    </row>
    <row r="130" spans="1:18" ht="59.25" customHeight="1" x14ac:dyDescent="0.25">
      <c r="A130" s="374"/>
      <c r="B130" s="362"/>
      <c r="C130" s="355" t="s">
        <v>101</v>
      </c>
      <c r="D130" s="322"/>
      <c r="E130" s="321"/>
      <c r="F130" s="322"/>
      <c r="G130" s="322"/>
      <c r="H130" s="322"/>
      <c r="I130" s="305" t="s">
        <v>427</v>
      </c>
      <c r="J130" s="60" t="s">
        <v>673</v>
      </c>
      <c r="K130" s="60"/>
      <c r="L130" s="38" t="s">
        <v>413</v>
      </c>
      <c r="M130" s="76">
        <v>412000</v>
      </c>
      <c r="N130" s="252">
        <v>0</v>
      </c>
      <c r="O130" s="176"/>
      <c r="P130" s="177"/>
    </row>
    <row r="131" spans="1:18" ht="90.75" customHeight="1" x14ac:dyDescent="0.25">
      <c r="A131" s="374"/>
      <c r="B131" s="362"/>
      <c r="C131" s="355"/>
      <c r="D131" s="322"/>
      <c r="E131" s="321"/>
      <c r="F131" s="322"/>
      <c r="G131" s="322"/>
      <c r="H131" s="322"/>
      <c r="I131" s="307"/>
      <c r="J131" s="60" t="s">
        <v>414</v>
      </c>
      <c r="K131" s="60" t="s">
        <v>415</v>
      </c>
      <c r="L131" s="38" t="s">
        <v>416</v>
      </c>
      <c r="M131" s="76">
        <v>355000</v>
      </c>
      <c r="N131" s="252">
        <v>0</v>
      </c>
      <c r="O131" s="76"/>
      <c r="P131" s="87"/>
    </row>
    <row r="132" spans="1:18" ht="78.75" customHeight="1" x14ac:dyDescent="0.25">
      <c r="A132" s="359"/>
      <c r="B132" s="355"/>
      <c r="C132" s="68" t="s">
        <v>100</v>
      </c>
      <c r="D132" s="304"/>
      <c r="E132" s="316"/>
      <c r="F132" s="304"/>
      <c r="G132" s="304"/>
      <c r="H132" s="304"/>
      <c r="I132" s="58" t="s">
        <v>478</v>
      </c>
      <c r="J132" s="73" t="s">
        <v>417</v>
      </c>
      <c r="K132" s="73" t="s">
        <v>160</v>
      </c>
      <c r="L132" s="36" t="s">
        <v>159</v>
      </c>
      <c r="M132" s="76">
        <v>33566</v>
      </c>
      <c r="N132" s="252">
        <v>0</v>
      </c>
      <c r="O132" s="76"/>
      <c r="P132" s="87"/>
    </row>
    <row r="133" spans="1:18" ht="63" customHeight="1" x14ac:dyDescent="0.25">
      <c r="A133" s="359"/>
      <c r="B133" s="355"/>
      <c r="C133" s="357" t="s">
        <v>103</v>
      </c>
      <c r="D133" s="304"/>
      <c r="E133" s="316"/>
      <c r="F133" s="304"/>
      <c r="G133" s="304"/>
      <c r="H133" s="304"/>
      <c r="I133" s="73" t="s">
        <v>161</v>
      </c>
      <c r="J133" s="73" t="s">
        <v>430</v>
      </c>
      <c r="K133" s="73" t="s">
        <v>432</v>
      </c>
      <c r="L133" s="36" t="s">
        <v>433</v>
      </c>
      <c r="M133" s="76">
        <v>327858.55</v>
      </c>
      <c r="N133" s="252">
        <v>0</v>
      </c>
      <c r="O133" s="76"/>
      <c r="P133" s="87"/>
    </row>
    <row r="134" spans="1:18" ht="95.25" customHeight="1" x14ac:dyDescent="0.25">
      <c r="A134" s="359"/>
      <c r="B134" s="355"/>
      <c r="C134" s="362"/>
      <c r="D134" s="304"/>
      <c r="E134" s="316"/>
      <c r="F134" s="304"/>
      <c r="G134" s="304"/>
      <c r="H134" s="304"/>
      <c r="I134" s="305" t="s">
        <v>428</v>
      </c>
      <c r="J134" s="73" t="s">
        <v>431</v>
      </c>
      <c r="K134" s="73" t="s">
        <v>163</v>
      </c>
      <c r="L134" s="36" t="s">
        <v>162</v>
      </c>
      <c r="M134" s="76">
        <v>914927.49679999996</v>
      </c>
      <c r="N134" s="252">
        <v>0</v>
      </c>
      <c r="O134" s="76"/>
      <c r="P134" s="87"/>
    </row>
    <row r="135" spans="1:18" ht="42.75" x14ac:dyDescent="0.25">
      <c r="A135" s="359"/>
      <c r="B135" s="355"/>
      <c r="C135" s="284" t="s">
        <v>102</v>
      </c>
      <c r="D135" s="304"/>
      <c r="E135" s="316"/>
      <c r="F135" s="304"/>
      <c r="G135" s="304"/>
      <c r="H135" s="304"/>
      <c r="I135" s="306"/>
      <c r="J135" s="364" t="s">
        <v>164</v>
      </c>
      <c r="K135" s="73" t="s">
        <v>419</v>
      </c>
      <c r="L135" s="36" t="s">
        <v>420</v>
      </c>
      <c r="M135" s="301">
        <v>17170</v>
      </c>
      <c r="N135" s="299">
        <v>0</v>
      </c>
      <c r="O135" s="300"/>
      <c r="P135" s="302"/>
    </row>
    <row r="136" spans="1:18" ht="42.75" x14ac:dyDescent="0.25">
      <c r="A136" s="375"/>
      <c r="B136" s="357"/>
      <c r="C136" s="377"/>
      <c r="D136" s="325"/>
      <c r="E136" s="409"/>
      <c r="F136" s="325"/>
      <c r="G136" s="325"/>
      <c r="H136" s="325"/>
      <c r="I136" s="306"/>
      <c r="J136" s="364"/>
      <c r="K136" s="60" t="s">
        <v>166</v>
      </c>
      <c r="L136" s="38" t="s">
        <v>165</v>
      </c>
      <c r="M136" s="324"/>
      <c r="N136" s="418"/>
      <c r="O136" s="300"/>
      <c r="P136" s="302"/>
    </row>
    <row r="137" spans="1:18" ht="57" x14ac:dyDescent="0.25">
      <c r="A137" s="375"/>
      <c r="B137" s="357"/>
      <c r="C137" s="378"/>
      <c r="D137" s="325"/>
      <c r="E137" s="409"/>
      <c r="F137" s="325"/>
      <c r="G137" s="325"/>
      <c r="H137" s="325"/>
      <c r="I137" s="306"/>
      <c r="J137" s="73" t="s">
        <v>675</v>
      </c>
      <c r="K137" s="60" t="s">
        <v>422</v>
      </c>
      <c r="L137" s="38" t="s">
        <v>423</v>
      </c>
      <c r="M137" s="76">
        <v>80000</v>
      </c>
      <c r="N137" s="252">
        <v>0</v>
      </c>
      <c r="O137" s="76"/>
      <c r="P137" s="87"/>
    </row>
    <row r="138" spans="1:18" ht="72" thickBot="1" x14ac:dyDescent="0.3">
      <c r="A138" s="376"/>
      <c r="B138" s="358"/>
      <c r="C138" s="80" t="s">
        <v>104</v>
      </c>
      <c r="D138" s="314"/>
      <c r="E138" s="317"/>
      <c r="F138" s="314"/>
      <c r="G138" s="314"/>
      <c r="H138" s="314"/>
      <c r="I138" s="320"/>
      <c r="J138" s="61" t="s">
        <v>674</v>
      </c>
      <c r="K138" s="60" t="s">
        <v>425</v>
      </c>
      <c r="L138" s="38" t="s">
        <v>426</v>
      </c>
      <c r="M138" s="89">
        <v>13458948.33</v>
      </c>
      <c r="N138" s="253">
        <v>0</v>
      </c>
      <c r="O138" s="89"/>
      <c r="P138" s="88"/>
    </row>
    <row r="139" spans="1:18" ht="45" customHeight="1" x14ac:dyDescent="0.25">
      <c r="A139" s="373">
        <v>18</v>
      </c>
      <c r="B139" s="356" t="s">
        <v>105</v>
      </c>
      <c r="C139" s="78" t="s">
        <v>105</v>
      </c>
      <c r="D139" s="313" t="s">
        <v>70</v>
      </c>
      <c r="E139" s="315" t="s">
        <v>41</v>
      </c>
      <c r="F139" s="313" t="s">
        <v>42</v>
      </c>
      <c r="G139" s="313" t="s">
        <v>43</v>
      </c>
      <c r="H139" s="313" t="s">
        <v>411</v>
      </c>
      <c r="I139" s="35" t="s">
        <v>439</v>
      </c>
      <c r="J139" s="35" t="s">
        <v>439</v>
      </c>
      <c r="K139" s="81" t="s">
        <v>31</v>
      </c>
      <c r="L139" s="41" t="s">
        <v>31</v>
      </c>
      <c r="M139" s="63">
        <v>1932447.14</v>
      </c>
      <c r="N139" s="257">
        <v>0</v>
      </c>
      <c r="O139" s="278">
        <v>3157605.05</v>
      </c>
      <c r="P139" s="85"/>
      <c r="R139" s="454">
        <f>SUM(M139:M156)</f>
        <v>7614246.6299999999</v>
      </c>
    </row>
    <row r="140" spans="1:18" ht="57" x14ac:dyDescent="0.25">
      <c r="A140" s="359"/>
      <c r="B140" s="355"/>
      <c r="C140" s="355" t="s">
        <v>107</v>
      </c>
      <c r="D140" s="304"/>
      <c r="E140" s="316"/>
      <c r="F140" s="304"/>
      <c r="G140" s="304"/>
      <c r="H140" s="304"/>
      <c r="I140" s="325" t="s">
        <v>614</v>
      </c>
      <c r="J140" s="73" t="s">
        <v>589</v>
      </c>
      <c r="K140" s="73" t="s">
        <v>590</v>
      </c>
      <c r="L140" s="44">
        <v>0.25</v>
      </c>
      <c r="M140" s="310">
        <v>4315767.04</v>
      </c>
      <c r="N140" s="298">
        <v>0</v>
      </c>
      <c r="O140" s="300"/>
      <c r="P140" s="302"/>
    </row>
    <row r="141" spans="1:18" ht="71.25" x14ac:dyDescent="0.25">
      <c r="A141" s="359"/>
      <c r="B141" s="355"/>
      <c r="C141" s="355"/>
      <c r="D141" s="304"/>
      <c r="E141" s="316"/>
      <c r="F141" s="304"/>
      <c r="G141" s="304"/>
      <c r="H141" s="304"/>
      <c r="I141" s="292"/>
      <c r="J141" s="325" t="s">
        <v>591</v>
      </c>
      <c r="K141" s="73" t="s">
        <v>592</v>
      </c>
      <c r="L141" s="36" t="s">
        <v>596</v>
      </c>
      <c r="M141" s="310"/>
      <c r="N141" s="298"/>
      <c r="O141" s="300"/>
      <c r="P141" s="302"/>
    </row>
    <row r="142" spans="1:18" ht="71.25" x14ac:dyDescent="0.25">
      <c r="A142" s="359"/>
      <c r="B142" s="355"/>
      <c r="C142" s="355"/>
      <c r="D142" s="304"/>
      <c r="E142" s="316"/>
      <c r="F142" s="304"/>
      <c r="G142" s="304"/>
      <c r="H142" s="304"/>
      <c r="I142" s="292"/>
      <c r="J142" s="292"/>
      <c r="K142" s="73" t="s">
        <v>593</v>
      </c>
      <c r="L142" s="36" t="s">
        <v>597</v>
      </c>
      <c r="M142" s="310"/>
      <c r="N142" s="298"/>
      <c r="O142" s="300"/>
      <c r="P142" s="302"/>
    </row>
    <row r="143" spans="1:18" ht="59.25" customHeight="1" x14ac:dyDescent="0.25">
      <c r="A143" s="359"/>
      <c r="B143" s="355"/>
      <c r="C143" s="355"/>
      <c r="D143" s="304"/>
      <c r="E143" s="316"/>
      <c r="F143" s="304"/>
      <c r="G143" s="304"/>
      <c r="H143" s="304"/>
      <c r="I143" s="292"/>
      <c r="J143" s="292"/>
      <c r="K143" s="73" t="s">
        <v>594</v>
      </c>
      <c r="L143" s="36" t="s">
        <v>598</v>
      </c>
      <c r="M143" s="310"/>
      <c r="N143" s="298"/>
      <c r="O143" s="300"/>
      <c r="P143" s="302"/>
    </row>
    <row r="144" spans="1:18" ht="90" customHeight="1" x14ac:dyDescent="0.25">
      <c r="A144" s="359"/>
      <c r="B144" s="355"/>
      <c r="C144" s="355" t="s">
        <v>106</v>
      </c>
      <c r="D144" s="304"/>
      <c r="E144" s="316"/>
      <c r="F144" s="304"/>
      <c r="G144" s="304"/>
      <c r="H144" s="304"/>
      <c r="I144" s="292"/>
      <c r="J144" s="322"/>
      <c r="K144" s="73" t="s">
        <v>595</v>
      </c>
      <c r="L144" s="36" t="s">
        <v>599</v>
      </c>
      <c r="M144" s="310"/>
      <c r="N144" s="298"/>
      <c r="O144" s="300"/>
      <c r="P144" s="302"/>
    </row>
    <row r="145" spans="1:18" ht="93" customHeight="1" x14ac:dyDescent="0.25">
      <c r="A145" s="359"/>
      <c r="B145" s="355"/>
      <c r="C145" s="355"/>
      <c r="D145" s="304"/>
      <c r="E145" s="316"/>
      <c r="F145" s="304"/>
      <c r="G145" s="304"/>
      <c r="H145" s="304"/>
      <c r="I145" s="292"/>
      <c r="J145" s="325" t="s">
        <v>600</v>
      </c>
      <c r="K145" s="73" t="s">
        <v>601</v>
      </c>
      <c r="L145" s="36" t="s">
        <v>603</v>
      </c>
      <c r="M145" s="310"/>
      <c r="N145" s="298"/>
      <c r="O145" s="300"/>
      <c r="P145" s="302"/>
    </row>
    <row r="146" spans="1:18" ht="72" customHeight="1" x14ac:dyDescent="0.25">
      <c r="A146" s="359"/>
      <c r="B146" s="355"/>
      <c r="C146" s="355"/>
      <c r="D146" s="304"/>
      <c r="E146" s="316"/>
      <c r="F146" s="304"/>
      <c r="G146" s="304"/>
      <c r="H146" s="304"/>
      <c r="I146" s="292"/>
      <c r="J146" s="322"/>
      <c r="K146" s="73" t="s">
        <v>602</v>
      </c>
      <c r="L146" s="36" t="s">
        <v>604</v>
      </c>
      <c r="M146" s="310"/>
      <c r="N146" s="298"/>
      <c r="O146" s="300"/>
      <c r="P146" s="302"/>
    </row>
    <row r="147" spans="1:18" ht="85.5" x14ac:dyDescent="0.25">
      <c r="A147" s="359"/>
      <c r="B147" s="355"/>
      <c r="C147" s="355"/>
      <c r="D147" s="304"/>
      <c r="E147" s="316"/>
      <c r="F147" s="304"/>
      <c r="G147" s="304"/>
      <c r="H147" s="304"/>
      <c r="I147" s="292"/>
      <c r="J147" s="246" t="s">
        <v>605</v>
      </c>
      <c r="K147" s="73" t="s">
        <v>606</v>
      </c>
      <c r="L147" s="44" t="s">
        <v>607</v>
      </c>
      <c r="M147" s="310"/>
      <c r="N147" s="298"/>
      <c r="O147" s="300"/>
      <c r="P147" s="302"/>
    </row>
    <row r="148" spans="1:18" ht="73.5" customHeight="1" x14ac:dyDescent="0.25">
      <c r="A148" s="359"/>
      <c r="B148" s="355"/>
      <c r="C148" s="355"/>
      <c r="D148" s="304"/>
      <c r="E148" s="316"/>
      <c r="F148" s="304"/>
      <c r="G148" s="304"/>
      <c r="H148" s="304"/>
      <c r="I148" s="292"/>
      <c r="J148" s="246" t="s">
        <v>608</v>
      </c>
      <c r="K148" s="73" t="s">
        <v>609</v>
      </c>
      <c r="L148" s="44" t="s">
        <v>610</v>
      </c>
      <c r="M148" s="310"/>
      <c r="N148" s="298"/>
      <c r="O148" s="300"/>
      <c r="P148" s="302"/>
    </row>
    <row r="149" spans="1:18" ht="111" customHeight="1" x14ac:dyDescent="0.25">
      <c r="A149" s="359"/>
      <c r="B149" s="355"/>
      <c r="C149" s="355"/>
      <c r="D149" s="304"/>
      <c r="E149" s="316"/>
      <c r="F149" s="304"/>
      <c r="G149" s="304"/>
      <c r="H149" s="304"/>
      <c r="I149" s="322"/>
      <c r="J149" s="246" t="s">
        <v>611</v>
      </c>
      <c r="K149" s="73" t="s">
        <v>612</v>
      </c>
      <c r="L149" s="44" t="s">
        <v>613</v>
      </c>
      <c r="M149" s="310"/>
      <c r="N149" s="298"/>
      <c r="O149" s="300"/>
      <c r="P149" s="302"/>
    </row>
    <row r="150" spans="1:18" ht="71.25" x14ac:dyDescent="0.25">
      <c r="A150" s="359"/>
      <c r="B150" s="355"/>
      <c r="C150" s="355"/>
      <c r="D150" s="304"/>
      <c r="E150" s="316"/>
      <c r="F150" s="304"/>
      <c r="G150" s="304"/>
      <c r="H150" s="304"/>
      <c r="I150" s="325" t="s">
        <v>633</v>
      </c>
      <c r="J150" s="45" t="s">
        <v>615</v>
      </c>
      <c r="K150" s="45" t="s">
        <v>606</v>
      </c>
      <c r="L150" s="45" t="s">
        <v>618</v>
      </c>
      <c r="M150" s="301">
        <v>1366032.45</v>
      </c>
      <c r="N150" s="299">
        <v>0</v>
      </c>
      <c r="O150" s="300"/>
      <c r="P150" s="302"/>
    </row>
    <row r="151" spans="1:18" ht="71.25" x14ac:dyDescent="0.25">
      <c r="A151" s="359"/>
      <c r="B151" s="355"/>
      <c r="C151" s="355"/>
      <c r="D151" s="304"/>
      <c r="E151" s="316"/>
      <c r="F151" s="304"/>
      <c r="G151" s="304"/>
      <c r="H151" s="304"/>
      <c r="I151" s="292"/>
      <c r="J151" s="45" t="s">
        <v>616</v>
      </c>
      <c r="K151" s="45" t="s">
        <v>617</v>
      </c>
      <c r="L151" s="45" t="s">
        <v>619</v>
      </c>
      <c r="M151" s="309"/>
      <c r="N151" s="403"/>
      <c r="O151" s="300"/>
      <c r="P151" s="302"/>
    </row>
    <row r="152" spans="1:18" ht="57" x14ac:dyDescent="0.25">
      <c r="A152" s="359"/>
      <c r="B152" s="355"/>
      <c r="C152" s="355"/>
      <c r="D152" s="304"/>
      <c r="E152" s="316"/>
      <c r="F152" s="304"/>
      <c r="G152" s="304"/>
      <c r="H152" s="304"/>
      <c r="I152" s="292"/>
      <c r="J152" s="311" t="s">
        <v>620</v>
      </c>
      <c r="K152" s="45" t="s">
        <v>621</v>
      </c>
      <c r="L152" s="45" t="s">
        <v>624</v>
      </c>
      <c r="M152" s="309"/>
      <c r="N152" s="403"/>
      <c r="O152" s="300"/>
      <c r="P152" s="302"/>
    </row>
    <row r="153" spans="1:18" ht="81" customHeight="1" x14ac:dyDescent="0.25">
      <c r="A153" s="359"/>
      <c r="B153" s="355"/>
      <c r="C153" s="355" t="s">
        <v>106</v>
      </c>
      <c r="D153" s="304"/>
      <c r="E153" s="316"/>
      <c r="F153" s="304"/>
      <c r="G153" s="304"/>
      <c r="H153" s="304"/>
      <c r="I153" s="292"/>
      <c r="J153" s="311"/>
      <c r="K153" s="45" t="s">
        <v>622</v>
      </c>
      <c r="L153" s="45" t="s">
        <v>625</v>
      </c>
      <c r="M153" s="309"/>
      <c r="N153" s="403"/>
      <c r="O153" s="300"/>
      <c r="P153" s="302"/>
    </row>
    <row r="154" spans="1:18" ht="75" customHeight="1" x14ac:dyDescent="0.25">
      <c r="A154" s="375"/>
      <c r="B154" s="357"/>
      <c r="C154" s="357"/>
      <c r="D154" s="325"/>
      <c r="E154" s="409"/>
      <c r="F154" s="325"/>
      <c r="G154" s="325"/>
      <c r="H154" s="325"/>
      <c r="I154" s="292"/>
      <c r="J154" s="311"/>
      <c r="K154" s="45" t="s">
        <v>623</v>
      </c>
      <c r="L154" s="45" t="s">
        <v>626</v>
      </c>
      <c r="M154" s="309"/>
      <c r="N154" s="403"/>
      <c r="O154" s="300"/>
      <c r="P154" s="302"/>
    </row>
    <row r="155" spans="1:18" ht="60.75" customHeight="1" x14ac:dyDescent="0.25">
      <c r="A155" s="375"/>
      <c r="B155" s="357"/>
      <c r="C155" s="357"/>
      <c r="D155" s="325"/>
      <c r="E155" s="409"/>
      <c r="F155" s="325"/>
      <c r="G155" s="325"/>
      <c r="H155" s="325"/>
      <c r="I155" s="292"/>
      <c r="J155" s="45" t="s">
        <v>627</v>
      </c>
      <c r="K155" s="45" t="s">
        <v>629</v>
      </c>
      <c r="L155" s="45" t="s">
        <v>631</v>
      </c>
      <c r="M155" s="309"/>
      <c r="N155" s="403"/>
      <c r="O155" s="300"/>
      <c r="P155" s="302"/>
    </row>
    <row r="156" spans="1:18" ht="68.25" customHeight="1" thickBot="1" x14ac:dyDescent="0.3">
      <c r="A156" s="375"/>
      <c r="B156" s="357"/>
      <c r="C156" s="357"/>
      <c r="D156" s="325"/>
      <c r="E156" s="409"/>
      <c r="F156" s="325"/>
      <c r="G156" s="325"/>
      <c r="H156" s="325"/>
      <c r="I156" s="292"/>
      <c r="J156" s="241" t="s">
        <v>628</v>
      </c>
      <c r="K156" s="59" t="s">
        <v>630</v>
      </c>
      <c r="L156" s="42" t="s">
        <v>632</v>
      </c>
      <c r="M156" s="309"/>
      <c r="N156" s="403"/>
      <c r="O156" s="301"/>
      <c r="P156" s="303"/>
    </row>
    <row r="157" spans="1:18" ht="45" customHeight="1" x14ac:dyDescent="0.25">
      <c r="A157" s="288">
        <v>19</v>
      </c>
      <c r="B157" s="286" t="s">
        <v>133</v>
      </c>
      <c r="C157" s="78" t="s">
        <v>134</v>
      </c>
      <c r="D157" s="291" t="s">
        <v>137</v>
      </c>
      <c r="E157" s="291" t="s">
        <v>67</v>
      </c>
      <c r="F157" s="291" t="s">
        <v>139</v>
      </c>
      <c r="G157" s="291" t="s">
        <v>11</v>
      </c>
      <c r="H157" s="291" t="s">
        <v>138</v>
      </c>
      <c r="I157" s="35" t="s">
        <v>768</v>
      </c>
      <c r="J157" s="48" t="s">
        <v>31</v>
      </c>
      <c r="K157" s="48" t="s">
        <v>31</v>
      </c>
      <c r="L157" s="258" t="s">
        <v>31</v>
      </c>
      <c r="M157" s="240">
        <v>397568.07</v>
      </c>
      <c r="N157" s="247">
        <v>0</v>
      </c>
      <c r="O157" s="281">
        <v>474227.02</v>
      </c>
      <c r="P157" s="85"/>
      <c r="R157" s="454">
        <f>SUM(M157:M170)</f>
        <v>1344702.71</v>
      </c>
    </row>
    <row r="158" spans="1:18" ht="139.5" customHeight="1" x14ac:dyDescent="0.25">
      <c r="A158" s="289"/>
      <c r="B158" s="285"/>
      <c r="C158" s="285" t="s">
        <v>135</v>
      </c>
      <c r="D158" s="292"/>
      <c r="E158" s="292"/>
      <c r="F158" s="292"/>
      <c r="G158" s="292"/>
      <c r="H158" s="292"/>
      <c r="I158" s="304" t="s">
        <v>769</v>
      </c>
      <c r="J158" s="293" t="s">
        <v>770</v>
      </c>
      <c r="K158" s="50" t="s">
        <v>772</v>
      </c>
      <c r="L158" s="259" t="s">
        <v>774</v>
      </c>
      <c r="M158" s="296">
        <v>101200</v>
      </c>
      <c r="N158" s="298">
        <v>0</v>
      </c>
      <c r="O158" s="300"/>
      <c r="P158" s="302"/>
    </row>
    <row r="159" spans="1:18" ht="155.25" customHeight="1" x14ac:dyDescent="0.25">
      <c r="A159" s="289"/>
      <c r="B159" s="285"/>
      <c r="C159" s="285"/>
      <c r="D159" s="292"/>
      <c r="E159" s="292"/>
      <c r="F159" s="292"/>
      <c r="G159" s="292"/>
      <c r="H159" s="292"/>
      <c r="I159" s="304"/>
      <c r="J159" s="293"/>
      <c r="K159" s="50" t="s">
        <v>773</v>
      </c>
      <c r="L159" s="260" t="s">
        <v>775</v>
      </c>
      <c r="M159" s="296"/>
      <c r="N159" s="298"/>
      <c r="O159" s="300"/>
      <c r="P159" s="302"/>
    </row>
    <row r="160" spans="1:18" ht="84" customHeight="1" x14ac:dyDescent="0.25">
      <c r="A160" s="289"/>
      <c r="B160" s="285"/>
      <c r="C160" s="285"/>
      <c r="D160" s="292"/>
      <c r="E160" s="292"/>
      <c r="F160" s="292"/>
      <c r="G160" s="292"/>
      <c r="H160" s="292"/>
      <c r="I160" s="304"/>
      <c r="J160" s="293" t="s">
        <v>771</v>
      </c>
      <c r="K160" s="50" t="s">
        <v>776</v>
      </c>
      <c r="L160" s="259" t="s">
        <v>777</v>
      </c>
      <c r="M160" s="296"/>
      <c r="N160" s="298"/>
      <c r="O160" s="300"/>
      <c r="P160" s="302"/>
    </row>
    <row r="161" spans="1:26" ht="88.5" customHeight="1" x14ac:dyDescent="0.25">
      <c r="A161" s="289"/>
      <c r="B161" s="285"/>
      <c r="C161" s="285"/>
      <c r="D161" s="292"/>
      <c r="E161" s="292"/>
      <c r="F161" s="292"/>
      <c r="G161" s="292"/>
      <c r="H161" s="292"/>
      <c r="I161" s="304"/>
      <c r="J161" s="293"/>
      <c r="K161" s="50" t="s">
        <v>778</v>
      </c>
      <c r="L161" s="259" t="s">
        <v>779</v>
      </c>
      <c r="M161" s="296"/>
      <c r="N161" s="298"/>
      <c r="O161" s="300"/>
      <c r="P161" s="302"/>
    </row>
    <row r="162" spans="1:26" ht="103.5" customHeight="1" x14ac:dyDescent="0.25">
      <c r="A162" s="289"/>
      <c r="B162" s="285"/>
      <c r="C162" s="285"/>
      <c r="D162" s="292"/>
      <c r="E162" s="292"/>
      <c r="F162" s="292"/>
      <c r="G162" s="292"/>
      <c r="H162" s="292"/>
      <c r="I162" s="304" t="s">
        <v>780</v>
      </c>
      <c r="J162" s="293" t="s">
        <v>781</v>
      </c>
      <c r="K162" s="50" t="s">
        <v>782</v>
      </c>
      <c r="L162" s="259" t="s">
        <v>783</v>
      </c>
      <c r="M162" s="296">
        <v>606010.87</v>
      </c>
      <c r="N162" s="298">
        <v>0</v>
      </c>
      <c r="O162" s="300"/>
      <c r="P162" s="302"/>
    </row>
    <row r="163" spans="1:26" ht="98.25" customHeight="1" x14ac:dyDescent="0.25">
      <c r="A163" s="289"/>
      <c r="B163" s="285"/>
      <c r="C163" s="285"/>
      <c r="D163" s="292"/>
      <c r="E163" s="292"/>
      <c r="F163" s="292"/>
      <c r="G163" s="292"/>
      <c r="H163" s="292"/>
      <c r="I163" s="304"/>
      <c r="J163" s="293"/>
      <c r="K163" s="50" t="s">
        <v>784</v>
      </c>
      <c r="L163" s="259" t="s">
        <v>785</v>
      </c>
      <c r="M163" s="296"/>
      <c r="N163" s="298"/>
      <c r="O163" s="300"/>
      <c r="P163" s="302"/>
    </row>
    <row r="164" spans="1:26" ht="105" customHeight="1" x14ac:dyDescent="0.25">
      <c r="A164" s="289"/>
      <c r="B164" s="285"/>
      <c r="C164" s="285"/>
      <c r="D164" s="292"/>
      <c r="E164" s="292"/>
      <c r="F164" s="292"/>
      <c r="G164" s="292"/>
      <c r="H164" s="292"/>
      <c r="I164" s="304"/>
      <c r="J164" s="293"/>
      <c r="K164" s="50" t="s">
        <v>786</v>
      </c>
      <c r="L164" s="259" t="s">
        <v>787</v>
      </c>
      <c r="M164" s="296"/>
      <c r="N164" s="298"/>
      <c r="O164" s="300"/>
      <c r="P164" s="302"/>
    </row>
    <row r="165" spans="1:26" ht="105" customHeight="1" x14ac:dyDescent="0.25">
      <c r="A165" s="289"/>
      <c r="B165" s="285"/>
      <c r="C165" s="285"/>
      <c r="D165" s="292"/>
      <c r="E165" s="292"/>
      <c r="F165" s="292"/>
      <c r="G165" s="292"/>
      <c r="H165" s="292"/>
      <c r="I165" s="294" t="s">
        <v>788</v>
      </c>
      <c r="J165" s="293" t="s">
        <v>789</v>
      </c>
      <c r="K165" s="50" t="s">
        <v>790</v>
      </c>
      <c r="L165" s="259" t="s">
        <v>791</v>
      </c>
      <c r="M165" s="296">
        <v>16575</v>
      </c>
      <c r="N165" s="298">
        <v>0</v>
      </c>
      <c r="O165" s="300"/>
      <c r="P165" s="302"/>
    </row>
    <row r="166" spans="1:26" ht="105" customHeight="1" x14ac:dyDescent="0.25">
      <c r="A166" s="289"/>
      <c r="B166" s="285"/>
      <c r="C166" s="285"/>
      <c r="D166" s="292"/>
      <c r="E166" s="292"/>
      <c r="F166" s="292"/>
      <c r="G166" s="292"/>
      <c r="H166" s="292"/>
      <c r="I166" s="294"/>
      <c r="J166" s="293"/>
      <c r="K166" s="50" t="s">
        <v>792</v>
      </c>
      <c r="L166" s="259" t="s">
        <v>793</v>
      </c>
      <c r="M166" s="296"/>
      <c r="N166" s="298"/>
      <c r="O166" s="300"/>
      <c r="P166" s="302"/>
    </row>
    <row r="167" spans="1:26" ht="105" customHeight="1" x14ac:dyDescent="0.25">
      <c r="A167" s="289"/>
      <c r="B167" s="285"/>
      <c r="C167" s="285"/>
      <c r="D167" s="292"/>
      <c r="E167" s="292"/>
      <c r="F167" s="292"/>
      <c r="G167" s="292"/>
      <c r="H167" s="292"/>
      <c r="I167" s="294"/>
      <c r="J167" s="293"/>
      <c r="K167" s="50" t="s">
        <v>794</v>
      </c>
      <c r="L167" s="259" t="s">
        <v>795</v>
      </c>
      <c r="M167" s="296"/>
      <c r="N167" s="298"/>
      <c r="O167" s="300"/>
      <c r="P167" s="302"/>
    </row>
    <row r="168" spans="1:26" ht="105" customHeight="1" x14ac:dyDescent="0.25">
      <c r="A168" s="289"/>
      <c r="B168" s="285"/>
      <c r="C168" s="283" t="s">
        <v>136</v>
      </c>
      <c r="D168" s="292"/>
      <c r="E168" s="292"/>
      <c r="F168" s="292"/>
      <c r="G168" s="292"/>
      <c r="H168" s="292"/>
      <c r="I168" s="294" t="s">
        <v>796</v>
      </c>
      <c r="J168" s="293" t="s">
        <v>350</v>
      </c>
      <c r="K168" s="50" t="s">
        <v>798</v>
      </c>
      <c r="L168" s="259" t="s">
        <v>799</v>
      </c>
      <c r="M168" s="296">
        <v>223348.77</v>
      </c>
      <c r="N168" s="298">
        <v>0</v>
      </c>
      <c r="O168" s="300"/>
      <c r="P168" s="302"/>
    </row>
    <row r="169" spans="1:26" ht="105" customHeight="1" x14ac:dyDescent="0.25">
      <c r="A169" s="289"/>
      <c r="B169" s="285"/>
      <c r="C169" s="283"/>
      <c r="D169" s="292"/>
      <c r="E169" s="292"/>
      <c r="F169" s="292"/>
      <c r="G169" s="292"/>
      <c r="H169" s="292"/>
      <c r="I169" s="294"/>
      <c r="J169" s="293"/>
      <c r="K169" s="50" t="s">
        <v>800</v>
      </c>
      <c r="L169" s="259" t="s">
        <v>801</v>
      </c>
      <c r="M169" s="296"/>
      <c r="N169" s="298"/>
      <c r="O169" s="300"/>
      <c r="P169" s="302"/>
    </row>
    <row r="170" spans="1:26" ht="105" customHeight="1" thickBot="1" x14ac:dyDescent="0.3">
      <c r="A170" s="290"/>
      <c r="B170" s="287"/>
      <c r="C170" s="284"/>
      <c r="D170" s="292"/>
      <c r="E170" s="292"/>
      <c r="F170" s="292"/>
      <c r="G170" s="292"/>
      <c r="H170" s="292"/>
      <c r="I170" s="295"/>
      <c r="J170" s="261" t="s">
        <v>797</v>
      </c>
      <c r="K170" s="262" t="s">
        <v>802</v>
      </c>
      <c r="L170" s="263" t="s">
        <v>803</v>
      </c>
      <c r="M170" s="297"/>
      <c r="N170" s="299"/>
      <c r="O170" s="301"/>
      <c r="P170" s="303"/>
    </row>
    <row r="171" spans="1:26" ht="105" customHeight="1" thickBot="1" x14ac:dyDescent="0.3">
      <c r="A171" s="264">
        <v>20</v>
      </c>
      <c r="B171" s="265" t="s">
        <v>818</v>
      </c>
      <c r="C171" s="266" t="s">
        <v>818</v>
      </c>
      <c r="D171" s="1" t="s">
        <v>31</v>
      </c>
      <c r="E171" s="1" t="s">
        <v>31</v>
      </c>
      <c r="F171" s="1" t="s">
        <v>31</v>
      </c>
      <c r="G171" s="1" t="s">
        <v>31</v>
      </c>
      <c r="H171" s="1" t="s">
        <v>31</v>
      </c>
      <c r="I171" s="1" t="s">
        <v>818</v>
      </c>
      <c r="J171" s="267" t="s">
        <v>31</v>
      </c>
      <c r="K171" s="268" t="s">
        <v>31</v>
      </c>
      <c r="L171" s="269" t="s">
        <v>31</v>
      </c>
      <c r="M171" s="3">
        <v>5617498.9550000001</v>
      </c>
      <c r="N171" s="9">
        <v>0</v>
      </c>
      <c r="O171" s="270">
        <v>1602560.5</v>
      </c>
      <c r="P171" s="2"/>
    </row>
    <row r="172" spans="1:26" ht="105" customHeight="1" thickBot="1" x14ac:dyDescent="0.3">
      <c r="A172" s="271">
        <v>21</v>
      </c>
      <c r="B172" s="272" t="s">
        <v>817</v>
      </c>
      <c r="C172" s="273" t="s">
        <v>817</v>
      </c>
      <c r="D172" s="1" t="s">
        <v>31</v>
      </c>
      <c r="E172" s="1" t="s">
        <v>31</v>
      </c>
      <c r="F172" s="1" t="s">
        <v>31</v>
      </c>
      <c r="G172" s="1" t="s">
        <v>31</v>
      </c>
      <c r="H172" s="1" t="s">
        <v>31</v>
      </c>
      <c r="I172" s="1" t="s">
        <v>819</v>
      </c>
      <c r="J172" s="274" t="s">
        <v>31</v>
      </c>
      <c r="K172" s="275" t="s">
        <v>31</v>
      </c>
      <c r="L172" s="276" t="s">
        <v>31</v>
      </c>
      <c r="M172" s="3">
        <v>454871.315</v>
      </c>
      <c r="N172" s="9">
        <v>0</v>
      </c>
      <c r="O172" s="239">
        <v>153043.96</v>
      </c>
      <c r="P172" s="238"/>
    </row>
    <row r="173" spans="1:26" ht="15.75" x14ac:dyDescent="0.25">
      <c r="A173" s="198"/>
      <c r="B173" s="199"/>
      <c r="C173" s="199"/>
      <c r="D173" s="202"/>
      <c r="E173" s="202"/>
      <c r="F173" s="202"/>
      <c r="G173" s="202"/>
      <c r="H173" s="202"/>
      <c r="I173" s="244"/>
      <c r="J173" s="242"/>
      <c r="K173" s="243"/>
      <c r="L173" s="243"/>
      <c r="M173" s="204">
        <f>SUM(M6:M172)</f>
        <v>52966525.206799991</v>
      </c>
      <c r="N173" s="204">
        <f t="shared" ref="N173:O173" si="0">SUM(N6:N172)</f>
        <v>0</v>
      </c>
      <c r="O173" s="204">
        <f t="shared" si="0"/>
        <v>223163.46000000046</v>
      </c>
      <c r="P173" s="206"/>
    </row>
    <row r="174" spans="1:26" ht="99" customHeight="1" x14ac:dyDescent="0.25">
      <c r="C174" s="341" t="s">
        <v>131</v>
      </c>
      <c r="D174" s="341"/>
      <c r="G174" s="342"/>
      <c r="H174" s="342"/>
      <c r="L174" s="344" t="s">
        <v>132</v>
      </c>
      <c r="M174" s="344"/>
      <c r="O174" s="6"/>
    </row>
    <row r="175" spans="1:26" s="24" customFormat="1" ht="15.75" customHeight="1" x14ac:dyDescent="0.25">
      <c r="A175" s="53"/>
      <c r="B175" s="53"/>
      <c r="C175" s="339" t="s">
        <v>469</v>
      </c>
      <c r="D175" s="339"/>
      <c r="E175" s="55"/>
      <c r="F175" s="55"/>
      <c r="G175" s="6"/>
      <c r="H175" s="6"/>
      <c r="L175" s="339" t="s">
        <v>470</v>
      </c>
      <c r="M175" s="339"/>
      <c r="N175" s="12"/>
      <c r="O175" s="55"/>
      <c r="P175" s="57"/>
      <c r="Z175" s="232"/>
    </row>
    <row r="176" spans="1:26" s="24" customFormat="1" ht="36" customHeight="1" x14ac:dyDescent="0.25">
      <c r="A176" s="53"/>
      <c r="B176" s="53"/>
      <c r="C176" s="340" t="s">
        <v>130</v>
      </c>
      <c r="D176" s="340"/>
      <c r="E176" s="55"/>
      <c r="F176" s="55"/>
      <c r="G176" s="6"/>
      <c r="H176" s="6"/>
      <c r="I176" s="54"/>
      <c r="J176" s="54"/>
      <c r="K176" s="54"/>
      <c r="L176" s="343" t="s">
        <v>471</v>
      </c>
      <c r="M176" s="343"/>
      <c r="N176" s="12"/>
      <c r="O176" s="55"/>
      <c r="P176" s="57"/>
      <c r="Z176" s="232"/>
    </row>
  </sheetData>
  <autoFilter ref="A4:P172">
    <filterColumn colId="4" showButton="0"/>
    <filterColumn colId="6" showButton="0"/>
    <filterColumn colId="12" showButton="0"/>
    <filterColumn colId="14" showButton="0"/>
  </autoFilter>
  <mergeCells count="383">
    <mergeCell ref="O91:O92"/>
    <mergeCell ref="P91:P92"/>
    <mergeCell ref="O84:O90"/>
    <mergeCell ref="P84:P90"/>
    <mergeCell ref="M107:M108"/>
    <mergeCell ref="M125:M126"/>
    <mergeCell ref="N107:N108"/>
    <mergeCell ref="O125:O126"/>
    <mergeCell ref="P125:P126"/>
    <mergeCell ref="M97:M100"/>
    <mergeCell ref="N94:N96"/>
    <mergeCell ref="O102:O103"/>
    <mergeCell ref="P102:P103"/>
    <mergeCell ref="O104:O105"/>
    <mergeCell ref="P104:P105"/>
    <mergeCell ref="M104:M105"/>
    <mergeCell ref="N109:N110"/>
    <mergeCell ref="O107:O108"/>
    <mergeCell ref="O109:O110"/>
    <mergeCell ref="O135:O136"/>
    <mergeCell ref="P135:P136"/>
    <mergeCell ref="O120:O121"/>
    <mergeCell ref="P120:P121"/>
    <mergeCell ref="O114:O119"/>
    <mergeCell ref="P114:P119"/>
    <mergeCell ref="P123:P124"/>
    <mergeCell ref="P107:P108"/>
    <mergeCell ref="P109:P110"/>
    <mergeCell ref="C23:C24"/>
    <mergeCell ref="C25:C29"/>
    <mergeCell ref="C32:C34"/>
    <mergeCell ref="I32:I34"/>
    <mergeCell ref="M32:M34"/>
    <mergeCell ref="N32:N34"/>
    <mergeCell ref="O32:O34"/>
    <mergeCell ref="M30:M31"/>
    <mergeCell ref="N30:N31"/>
    <mergeCell ref="F22:F34"/>
    <mergeCell ref="O30:O31"/>
    <mergeCell ref="O23:O29"/>
    <mergeCell ref="E22:E34"/>
    <mergeCell ref="J25:J29"/>
    <mergeCell ref="K25:K27"/>
    <mergeCell ref="O140:O149"/>
    <mergeCell ref="P140:P149"/>
    <mergeCell ref="O150:O156"/>
    <mergeCell ref="P150:P156"/>
    <mergeCell ref="J141:J144"/>
    <mergeCell ref="J145:J146"/>
    <mergeCell ref="M19:M21"/>
    <mergeCell ref="N19:N21"/>
    <mergeCell ref="O19:O21"/>
    <mergeCell ref="P19:P21"/>
    <mergeCell ref="O94:O96"/>
    <mergeCell ref="P94:P96"/>
    <mergeCell ref="O97:O100"/>
    <mergeCell ref="P97:P100"/>
    <mergeCell ref="J115:J117"/>
    <mergeCell ref="J118:J119"/>
    <mergeCell ref="M114:M119"/>
    <mergeCell ref="N114:N119"/>
    <mergeCell ref="J120:J121"/>
    <mergeCell ref="M120:M121"/>
    <mergeCell ref="N120:N121"/>
    <mergeCell ref="N123:N124"/>
    <mergeCell ref="N125:N126"/>
    <mergeCell ref="N71:N80"/>
    <mergeCell ref="N150:N156"/>
    <mergeCell ref="C130:C131"/>
    <mergeCell ref="I130:I131"/>
    <mergeCell ref="H122:H126"/>
    <mergeCell ref="G122:G126"/>
    <mergeCell ref="F127:F128"/>
    <mergeCell ref="G127:G128"/>
    <mergeCell ref="C144:C152"/>
    <mergeCell ref="C140:C143"/>
    <mergeCell ref="H139:H156"/>
    <mergeCell ref="G139:G156"/>
    <mergeCell ref="J135:J136"/>
    <mergeCell ref="I140:I149"/>
    <mergeCell ref="M135:M136"/>
    <mergeCell ref="N135:N136"/>
    <mergeCell ref="F139:F156"/>
    <mergeCell ref="E139:E156"/>
    <mergeCell ref="D139:D156"/>
    <mergeCell ref="C133:C134"/>
    <mergeCell ref="I134:I138"/>
    <mergeCell ref="I150:I156"/>
    <mergeCell ref="G129:G138"/>
    <mergeCell ref="H129:H138"/>
    <mergeCell ref="H127:H128"/>
    <mergeCell ref="I123:I124"/>
    <mergeCell ref="D113:D121"/>
    <mergeCell ref="I107:I108"/>
    <mergeCell ref="M150:M156"/>
    <mergeCell ref="K109:K110"/>
    <mergeCell ref="M109:M110"/>
    <mergeCell ref="L107:L108"/>
    <mergeCell ref="E129:E138"/>
    <mergeCell ref="F129:F138"/>
    <mergeCell ref="E127:E128"/>
    <mergeCell ref="F122:F126"/>
    <mergeCell ref="E122:E126"/>
    <mergeCell ref="H113:H121"/>
    <mergeCell ref="G113:G121"/>
    <mergeCell ref="F113:F121"/>
    <mergeCell ref="E113:E121"/>
    <mergeCell ref="A83:A92"/>
    <mergeCell ref="H83:H92"/>
    <mergeCell ref="B83:B92"/>
    <mergeCell ref="G83:G92"/>
    <mergeCell ref="A54:A59"/>
    <mergeCell ref="B106:B112"/>
    <mergeCell ref="F54:F59"/>
    <mergeCell ref="D83:D92"/>
    <mergeCell ref="E83:E92"/>
    <mergeCell ref="F83:F92"/>
    <mergeCell ref="H60:H82"/>
    <mergeCell ref="G60:G82"/>
    <mergeCell ref="F60:F82"/>
    <mergeCell ref="E60:E82"/>
    <mergeCell ref="D60:D82"/>
    <mergeCell ref="H106:H112"/>
    <mergeCell ref="G106:G112"/>
    <mergeCell ref="F106:F112"/>
    <mergeCell ref="E106:E112"/>
    <mergeCell ref="C107:C110"/>
    <mergeCell ref="D4:D5"/>
    <mergeCell ref="B9:B10"/>
    <mergeCell ref="C94:C96"/>
    <mergeCell ref="C97:C100"/>
    <mergeCell ref="C84:C92"/>
    <mergeCell ref="A60:A82"/>
    <mergeCell ref="C47:C48"/>
    <mergeCell ref="C42:C46"/>
    <mergeCell ref="E50:E53"/>
    <mergeCell ref="D50:D53"/>
    <mergeCell ref="A41:A49"/>
    <mergeCell ref="D41:D49"/>
    <mergeCell ref="E41:E49"/>
    <mergeCell ref="A50:A53"/>
    <mergeCell ref="B93:B105"/>
    <mergeCell ref="D93:D105"/>
    <mergeCell ref="E93:E105"/>
    <mergeCell ref="B50:B53"/>
    <mergeCell ref="B54:B59"/>
    <mergeCell ref="D54:D59"/>
    <mergeCell ref="E54:E59"/>
    <mergeCell ref="B60:B82"/>
    <mergeCell ref="C61:C63"/>
    <mergeCell ref="C64:C82"/>
    <mergeCell ref="I47:I48"/>
    <mergeCell ref="I45:I46"/>
    <mergeCell ref="N44:N49"/>
    <mergeCell ref="I50:I53"/>
    <mergeCell ref="I61:I63"/>
    <mergeCell ref="I71:I80"/>
    <mergeCell ref="P12:P18"/>
    <mergeCell ref="J23:J24"/>
    <mergeCell ref="M23:M29"/>
    <mergeCell ref="N23:N29"/>
    <mergeCell ref="P32:P34"/>
    <mergeCell ref="P30:P31"/>
    <mergeCell ref="P23:P29"/>
    <mergeCell ref="M12:M18"/>
    <mergeCell ref="N12:N18"/>
    <mergeCell ref="O12:O18"/>
    <mergeCell ref="N42:N43"/>
    <mergeCell ref="O44:O49"/>
    <mergeCell ref="P44:P49"/>
    <mergeCell ref="O42:O43"/>
    <mergeCell ref="P42:P43"/>
    <mergeCell ref="O71:O80"/>
    <mergeCell ref="P71:P80"/>
    <mergeCell ref="O61:O63"/>
    <mergeCell ref="M3:N3"/>
    <mergeCell ref="O3:P3"/>
    <mergeCell ref="O4:P4"/>
    <mergeCell ref="M61:M63"/>
    <mergeCell ref="M64:M70"/>
    <mergeCell ref="N61:N63"/>
    <mergeCell ref="N64:N70"/>
    <mergeCell ref="O54:O59"/>
    <mergeCell ref="P54:P59"/>
    <mergeCell ref="P61:P63"/>
    <mergeCell ref="O64:O70"/>
    <mergeCell ref="P64:P70"/>
    <mergeCell ref="N54:N59"/>
    <mergeCell ref="O35:O40"/>
    <mergeCell ref="B3:L3"/>
    <mergeCell ref="G22:G34"/>
    <mergeCell ref="J84:J86"/>
    <mergeCell ref="J87:J90"/>
    <mergeCell ref="A106:A112"/>
    <mergeCell ref="A93:A105"/>
    <mergeCell ref="B22:B34"/>
    <mergeCell ref="A22:A34"/>
    <mergeCell ref="D22:D34"/>
    <mergeCell ref="A9:A10"/>
    <mergeCell ref="C9:C10"/>
    <mergeCell ref="D9:D10"/>
    <mergeCell ref="E9:E10"/>
    <mergeCell ref="J15:J16"/>
    <mergeCell ref="F9:F10"/>
    <mergeCell ref="G9:G10"/>
    <mergeCell ref="H9:H10"/>
    <mergeCell ref="B7:B8"/>
    <mergeCell ref="A7:A8"/>
    <mergeCell ref="C7:C8"/>
    <mergeCell ref="G11:G21"/>
    <mergeCell ref="C19:C21"/>
    <mergeCell ref="D7:D8"/>
    <mergeCell ref="E7:E8"/>
    <mergeCell ref="A129:A138"/>
    <mergeCell ref="C153:C156"/>
    <mergeCell ref="B129:B138"/>
    <mergeCell ref="C135:C137"/>
    <mergeCell ref="C102:C103"/>
    <mergeCell ref="C104:C105"/>
    <mergeCell ref="D106:D112"/>
    <mergeCell ref="A113:A121"/>
    <mergeCell ref="B113:B121"/>
    <mergeCell ref="C114:C119"/>
    <mergeCell ref="C120:C121"/>
    <mergeCell ref="B139:B156"/>
    <mergeCell ref="A139:A156"/>
    <mergeCell ref="D129:D138"/>
    <mergeCell ref="A127:A128"/>
    <mergeCell ref="D127:D128"/>
    <mergeCell ref="A122:A126"/>
    <mergeCell ref="D122:D126"/>
    <mergeCell ref="B122:B126"/>
    <mergeCell ref="C123:C124"/>
    <mergeCell ref="C125:C126"/>
    <mergeCell ref="C127:C128"/>
    <mergeCell ref="B127:B128"/>
    <mergeCell ref="F7:F8"/>
    <mergeCell ref="G7:G8"/>
    <mergeCell ref="H7:H8"/>
    <mergeCell ref="I12:I18"/>
    <mergeCell ref="A11:A21"/>
    <mergeCell ref="D11:D21"/>
    <mergeCell ref="E11:E21"/>
    <mergeCell ref="F11:F21"/>
    <mergeCell ref="B11:B21"/>
    <mergeCell ref="B35:B40"/>
    <mergeCell ref="D35:D40"/>
    <mergeCell ref="B41:B49"/>
    <mergeCell ref="A35:A40"/>
    <mergeCell ref="C12:C18"/>
    <mergeCell ref="E35:E40"/>
    <mergeCell ref="F35:F40"/>
    <mergeCell ref="C35:C36"/>
    <mergeCell ref="M42:M43"/>
    <mergeCell ref="I19:I21"/>
    <mergeCell ref="I30:I31"/>
    <mergeCell ref="I23:I29"/>
    <mergeCell ref="C30:C31"/>
    <mergeCell ref="H22:H34"/>
    <mergeCell ref="H11:H21"/>
    <mergeCell ref="J36:J40"/>
    <mergeCell ref="K36:K40"/>
    <mergeCell ref="L36:L40"/>
    <mergeCell ref="M36:M40"/>
    <mergeCell ref="G41:G49"/>
    <mergeCell ref="H41:H49"/>
    <mergeCell ref="G35:G40"/>
    <mergeCell ref="I36:I40"/>
    <mergeCell ref="I42:I43"/>
    <mergeCell ref="H35:H40"/>
    <mergeCell ref="F41:F49"/>
    <mergeCell ref="M44:M49"/>
    <mergeCell ref="N36:N40"/>
    <mergeCell ref="A2:N2"/>
    <mergeCell ref="C175:D175"/>
    <mergeCell ref="C176:D176"/>
    <mergeCell ref="C174:D174"/>
    <mergeCell ref="G174:H174"/>
    <mergeCell ref="L176:M176"/>
    <mergeCell ref="L175:M175"/>
    <mergeCell ref="L174:M174"/>
    <mergeCell ref="A4:A5"/>
    <mergeCell ref="K4:K5"/>
    <mergeCell ref="M4:N4"/>
    <mergeCell ref="J4:J5"/>
    <mergeCell ref="I4:I5"/>
    <mergeCell ref="C4:C5"/>
    <mergeCell ref="B4:B5"/>
    <mergeCell ref="L4:L5"/>
    <mergeCell ref="G4:H5"/>
    <mergeCell ref="E4:F5"/>
    <mergeCell ref="K45:K46"/>
    <mergeCell ref="J97:J100"/>
    <mergeCell ref="M71:M80"/>
    <mergeCell ref="N84:N90"/>
    <mergeCell ref="K104:K105"/>
    <mergeCell ref="M94:M96"/>
    <mergeCell ref="K54:K59"/>
    <mergeCell ref="M84:M90"/>
    <mergeCell ref="J91:J92"/>
    <mergeCell ref="J65:J66"/>
    <mergeCell ref="J68:J69"/>
    <mergeCell ref="K64:K65"/>
    <mergeCell ref="K66:K67"/>
    <mergeCell ref="K68:K69"/>
    <mergeCell ref="J72:J74"/>
    <mergeCell ref="J54:J59"/>
    <mergeCell ref="K97:K100"/>
    <mergeCell ref="K102:K103"/>
    <mergeCell ref="N104:N105"/>
    <mergeCell ref="N102:N103"/>
    <mergeCell ref="M91:M92"/>
    <mergeCell ref="N91:N92"/>
    <mergeCell ref="K94:K96"/>
    <mergeCell ref="L54:L59"/>
    <mergeCell ref="M54:M59"/>
    <mergeCell ref="L64:L65"/>
    <mergeCell ref="L66:L67"/>
    <mergeCell ref="L68:L69"/>
    <mergeCell ref="H50:H53"/>
    <mergeCell ref="F50:F53"/>
    <mergeCell ref="G50:G53"/>
    <mergeCell ref="I114:I119"/>
    <mergeCell ref="I120:I121"/>
    <mergeCell ref="I97:I100"/>
    <mergeCell ref="I102:I103"/>
    <mergeCell ref="I104:I105"/>
    <mergeCell ref="I94:I96"/>
    <mergeCell ref="I84:I92"/>
    <mergeCell ref="I64:I70"/>
    <mergeCell ref="G93:G105"/>
    <mergeCell ref="H93:H105"/>
    <mergeCell ref="F93:F105"/>
    <mergeCell ref="G54:G59"/>
    <mergeCell ref="H54:H59"/>
    <mergeCell ref="I109:I110"/>
    <mergeCell ref="I54:I59"/>
    <mergeCell ref="J76:J80"/>
    <mergeCell ref="O158:O161"/>
    <mergeCell ref="P158:P161"/>
    <mergeCell ref="J165:J167"/>
    <mergeCell ref="I165:I167"/>
    <mergeCell ref="M165:M167"/>
    <mergeCell ref="N165:N167"/>
    <mergeCell ref="O165:O167"/>
    <mergeCell ref="P165:P167"/>
    <mergeCell ref="J94:J96"/>
    <mergeCell ref="N97:N100"/>
    <mergeCell ref="M102:M103"/>
    <mergeCell ref="J158:J159"/>
    <mergeCell ref="J160:J161"/>
    <mergeCell ref="I158:I161"/>
    <mergeCell ref="M158:M161"/>
    <mergeCell ref="N158:N161"/>
    <mergeCell ref="O123:O124"/>
    <mergeCell ref="I125:I126"/>
    <mergeCell ref="J125:J126"/>
    <mergeCell ref="M123:M124"/>
    <mergeCell ref="M140:M149"/>
    <mergeCell ref="N140:N149"/>
    <mergeCell ref="J152:J154"/>
    <mergeCell ref="J104:J105"/>
    <mergeCell ref="J168:J169"/>
    <mergeCell ref="I168:I170"/>
    <mergeCell ref="M168:M170"/>
    <mergeCell ref="N168:N170"/>
    <mergeCell ref="O168:O170"/>
    <mergeCell ref="P168:P170"/>
    <mergeCell ref="O162:O164"/>
    <mergeCell ref="P162:P164"/>
    <mergeCell ref="I162:I164"/>
    <mergeCell ref="J162:J164"/>
    <mergeCell ref="M162:M164"/>
    <mergeCell ref="N162:N164"/>
    <mergeCell ref="C168:C170"/>
    <mergeCell ref="C158:C167"/>
    <mergeCell ref="B157:B170"/>
    <mergeCell ref="A157:A170"/>
    <mergeCell ref="F157:F170"/>
    <mergeCell ref="E157:E170"/>
    <mergeCell ref="D157:D170"/>
    <mergeCell ref="H157:H170"/>
    <mergeCell ref="G157:G170"/>
  </mergeCells>
  <pageMargins left="0.70866141732283472" right="0.70866141732283472" top="0.74803149606299213" bottom="0.74803149606299213" header="0.31496062992125984" footer="0.31496062992125984"/>
  <pageSetup paperSize="257" scale="24" fitToWidth="2" fitToHeight="2" orientation="landscape" r:id="rId1"/>
  <colBreaks count="1" manualBreakCount="1">
    <brk id="16" max="144" man="1"/>
  </col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2"/>
  <sheetViews>
    <sheetView topLeftCell="A3" zoomScale="60" zoomScaleNormal="60" workbookViewId="0">
      <selection activeCell="A4" sqref="A4:A5"/>
    </sheetView>
  </sheetViews>
  <sheetFormatPr baseColWidth="10" defaultColWidth="9.140625" defaultRowHeight="15" x14ac:dyDescent="0.25"/>
  <cols>
    <col min="1" max="1" width="5.42578125" style="52" customWidth="1"/>
    <col min="2" max="2" width="32" style="52" customWidth="1"/>
    <col min="3" max="3" width="45.5703125" style="52" customWidth="1"/>
    <col min="4" max="4" width="27.28515625" style="6" customWidth="1"/>
    <col min="5" max="5" width="46.42578125" style="30" customWidth="1"/>
    <col min="6" max="6" width="58.5703125" style="30" customWidth="1"/>
    <col min="7" max="7" width="50.5703125" style="30" customWidth="1"/>
    <col min="8" max="8" width="42.140625" style="30" customWidth="1"/>
    <col min="9" max="9" width="40" style="30" customWidth="1"/>
    <col min="10" max="10" width="32.140625" style="7" customWidth="1"/>
    <col min="11" max="11" width="18.85546875" style="11" customWidth="1"/>
    <col min="12" max="12" width="32.140625" style="7" customWidth="1"/>
    <col min="13" max="13" width="18.85546875" style="56" customWidth="1"/>
    <col min="14" max="16384" width="9.140625" style="30"/>
  </cols>
  <sheetData>
    <row r="2" spans="1:13" s="24" customFormat="1" ht="69" customHeight="1" thickBot="1" x14ac:dyDescent="0.3">
      <c r="A2" s="338" t="s">
        <v>129</v>
      </c>
      <c r="B2" s="338"/>
      <c r="C2" s="338"/>
      <c r="D2" s="338"/>
      <c r="E2" s="338"/>
      <c r="F2" s="338"/>
      <c r="G2" s="338"/>
      <c r="H2" s="338"/>
      <c r="I2" s="338"/>
      <c r="J2" s="338"/>
      <c r="K2" s="338"/>
      <c r="L2" s="55"/>
      <c r="M2" s="55"/>
    </row>
    <row r="3" spans="1:13" s="24" customFormat="1" ht="46.5" customHeight="1" thickBot="1" x14ac:dyDescent="0.3">
      <c r="A3" s="25"/>
      <c r="B3" s="380" t="s">
        <v>222</v>
      </c>
      <c r="C3" s="380"/>
      <c r="D3" s="380"/>
      <c r="E3" s="380"/>
      <c r="F3" s="380"/>
      <c r="G3" s="380"/>
      <c r="H3" s="380"/>
      <c r="I3" s="381"/>
      <c r="J3" s="390">
        <f>SUBTOTAL(9,J6:J868)</f>
        <v>1204334.8999999999</v>
      </c>
      <c r="K3" s="391"/>
      <c r="L3" s="392">
        <f>SUBTOTAL(9,L6:L868)</f>
        <v>0</v>
      </c>
      <c r="M3" s="393"/>
    </row>
    <row r="4" spans="1:13" s="24" customFormat="1" ht="38.25" customHeight="1" x14ac:dyDescent="0.25">
      <c r="A4" s="345" t="s">
        <v>17</v>
      </c>
      <c r="B4" s="347" t="s">
        <v>0</v>
      </c>
      <c r="C4" s="347" t="s">
        <v>1</v>
      </c>
      <c r="D4" s="347" t="s">
        <v>4</v>
      </c>
      <c r="E4" s="347"/>
      <c r="F4" s="347" t="s">
        <v>173</v>
      </c>
      <c r="G4" s="347" t="s">
        <v>174</v>
      </c>
      <c r="H4" s="347" t="s">
        <v>8</v>
      </c>
      <c r="I4" s="353" t="s">
        <v>225</v>
      </c>
      <c r="J4" s="349" t="s">
        <v>7</v>
      </c>
      <c r="K4" s="350"/>
      <c r="L4" s="349" t="s">
        <v>140</v>
      </c>
      <c r="M4" s="350"/>
    </row>
    <row r="5" spans="1:13" s="24" customFormat="1" ht="30.75" customHeight="1" thickBot="1" x14ac:dyDescent="0.3">
      <c r="A5" s="346"/>
      <c r="B5" s="348"/>
      <c r="C5" s="348"/>
      <c r="D5" s="348"/>
      <c r="E5" s="348"/>
      <c r="F5" s="348"/>
      <c r="G5" s="348"/>
      <c r="H5" s="348"/>
      <c r="I5" s="354"/>
      <c r="J5" s="110" t="s">
        <v>5</v>
      </c>
      <c r="K5" s="111" t="s">
        <v>6</v>
      </c>
      <c r="L5" s="4" t="s">
        <v>5</v>
      </c>
      <c r="M5" s="5" t="s">
        <v>6</v>
      </c>
    </row>
    <row r="6" spans="1:13" ht="81" customHeight="1" x14ac:dyDescent="0.25">
      <c r="A6" s="373">
        <v>8</v>
      </c>
      <c r="B6" s="356" t="s">
        <v>45</v>
      </c>
      <c r="C6" s="78" t="s">
        <v>45</v>
      </c>
      <c r="D6" s="315" t="s">
        <v>11</v>
      </c>
      <c r="E6" s="422" t="s">
        <v>407</v>
      </c>
      <c r="F6" s="323" t="s">
        <v>405</v>
      </c>
      <c r="G6" s="35" t="s">
        <v>393</v>
      </c>
      <c r="H6" s="35" t="s">
        <v>397</v>
      </c>
      <c r="I6" s="32" t="s">
        <v>401</v>
      </c>
      <c r="J6" s="63">
        <v>386036.24</v>
      </c>
      <c r="K6" s="67">
        <v>0</v>
      </c>
      <c r="L6" s="90"/>
      <c r="M6" s="85"/>
    </row>
    <row r="7" spans="1:13" ht="87" customHeight="1" x14ac:dyDescent="0.25">
      <c r="A7" s="359"/>
      <c r="B7" s="355"/>
      <c r="C7" s="79" t="s">
        <v>46</v>
      </c>
      <c r="D7" s="316"/>
      <c r="E7" s="364"/>
      <c r="F7" s="306"/>
      <c r="G7" s="73" t="s">
        <v>394</v>
      </c>
      <c r="H7" s="73" t="s">
        <v>398</v>
      </c>
      <c r="I7" s="36" t="s">
        <v>402</v>
      </c>
      <c r="J7" s="76">
        <v>709911.52</v>
      </c>
      <c r="K7" s="75">
        <v>0</v>
      </c>
      <c r="L7" s="76"/>
      <c r="M7" s="87"/>
    </row>
    <row r="8" spans="1:13" ht="93.75" customHeight="1" x14ac:dyDescent="0.25">
      <c r="A8" s="359"/>
      <c r="B8" s="355"/>
      <c r="C8" s="79" t="s">
        <v>47</v>
      </c>
      <c r="D8" s="316"/>
      <c r="E8" s="364"/>
      <c r="F8" s="306"/>
      <c r="G8" s="73" t="s">
        <v>395</v>
      </c>
      <c r="H8" s="73" t="s">
        <v>399</v>
      </c>
      <c r="I8" s="36" t="s">
        <v>403</v>
      </c>
      <c r="J8" s="76">
        <v>108387.14</v>
      </c>
      <c r="K8" s="75">
        <v>0</v>
      </c>
      <c r="L8" s="76"/>
      <c r="M8" s="87"/>
    </row>
    <row r="9" spans="1:13" ht="90.75" customHeight="1" thickBot="1" x14ac:dyDescent="0.3">
      <c r="A9" s="376"/>
      <c r="B9" s="358"/>
      <c r="C9" s="80" t="s">
        <v>48</v>
      </c>
      <c r="D9" s="317"/>
      <c r="E9" s="365"/>
      <c r="F9" s="320"/>
      <c r="G9" s="33" t="s">
        <v>396</v>
      </c>
      <c r="H9" s="33" t="s">
        <v>400</v>
      </c>
      <c r="I9" s="34" t="s">
        <v>404</v>
      </c>
      <c r="J9" s="89">
        <v>0</v>
      </c>
      <c r="K9" s="99">
        <v>0</v>
      </c>
      <c r="L9" s="89"/>
      <c r="M9" s="88"/>
    </row>
    <row r="10" spans="1:13" ht="99" customHeight="1" x14ac:dyDescent="0.25">
      <c r="C10" s="52" t="s">
        <v>131</v>
      </c>
      <c r="D10" s="344"/>
      <c r="E10" s="344"/>
      <c r="I10" s="344" t="s">
        <v>132</v>
      </c>
      <c r="J10" s="344"/>
      <c r="L10" s="6"/>
    </row>
    <row r="11" spans="1:13" s="24" customFormat="1" ht="15.75" customHeight="1" x14ac:dyDescent="0.25">
      <c r="A11" s="53"/>
      <c r="B11" s="53"/>
      <c r="C11" s="53" t="s">
        <v>469</v>
      </c>
      <c r="D11" s="6"/>
      <c r="E11" s="30"/>
      <c r="I11" s="339" t="s">
        <v>470</v>
      </c>
      <c r="J11" s="339"/>
      <c r="K11" s="12"/>
      <c r="L11" s="55"/>
      <c r="M11" s="57"/>
    </row>
    <row r="12" spans="1:13" s="24" customFormat="1" ht="36" customHeight="1" x14ac:dyDescent="0.25">
      <c r="A12" s="53"/>
      <c r="B12" s="53"/>
      <c r="C12" s="105" t="s">
        <v>130</v>
      </c>
      <c r="D12" s="6"/>
      <c r="E12" s="30"/>
      <c r="F12" s="54"/>
      <c r="G12" s="54"/>
      <c r="H12" s="54"/>
      <c r="I12" s="343" t="s">
        <v>471</v>
      </c>
      <c r="J12" s="343"/>
      <c r="K12" s="12"/>
      <c r="L12" s="55"/>
      <c r="M12" s="57"/>
    </row>
  </sheetData>
  <mergeCells count="23">
    <mergeCell ref="D10:E10"/>
    <mergeCell ref="I10:J10"/>
    <mergeCell ref="I11:J11"/>
    <mergeCell ref="I12:J12"/>
    <mergeCell ref="E6:E9"/>
    <mergeCell ref="F6:F9"/>
    <mergeCell ref="A6:A9"/>
    <mergeCell ref="B6:B9"/>
    <mergeCell ref="D6:D9"/>
    <mergeCell ref="F4:F5"/>
    <mergeCell ref="G4:G5"/>
    <mergeCell ref="H4:H5"/>
    <mergeCell ref="I4:I5"/>
    <mergeCell ref="J4:K4"/>
    <mergeCell ref="L4:M4"/>
    <mergeCell ref="A2:K2"/>
    <mergeCell ref="B3:I3"/>
    <mergeCell ref="J3:K3"/>
    <mergeCell ref="L3:M3"/>
    <mergeCell ref="A4:A5"/>
    <mergeCell ref="B4:B5"/>
    <mergeCell ref="C4:C5"/>
    <mergeCell ref="D4:E5"/>
  </mergeCells>
  <pageMargins left="0.70866141732283472" right="0.70866141732283472" top="0.74803149606299213" bottom="0.74803149606299213" header="0.31496062992125984" footer="0.31496062992125984"/>
  <pageSetup paperSize="257" scale="24" fitToWidth="2" fitToHeight="2" orientation="landscape" r:id="rId1"/>
  <colBreaks count="1" manualBreakCount="1">
    <brk id="13" max="144" man="1"/>
  </col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4"/>
  <sheetViews>
    <sheetView zoomScale="60" zoomScaleNormal="60" workbookViewId="0">
      <selection activeCell="F6" sqref="F6:F11"/>
    </sheetView>
  </sheetViews>
  <sheetFormatPr baseColWidth="10" defaultColWidth="9.140625" defaultRowHeight="15" x14ac:dyDescent="0.25"/>
  <cols>
    <col min="1" max="1" width="5.42578125" style="52" customWidth="1"/>
    <col min="2" max="2" width="32" style="52" customWidth="1"/>
    <col min="3" max="3" width="45.5703125" style="52" customWidth="1"/>
    <col min="4" max="4" width="27.28515625" style="6" customWidth="1"/>
    <col min="5" max="5" width="46.42578125" style="30" customWidth="1"/>
    <col min="6" max="6" width="58.5703125" style="30" customWidth="1"/>
    <col min="7" max="7" width="50.5703125" style="30" customWidth="1"/>
    <col min="8" max="8" width="42.140625" style="30" customWidth="1"/>
    <col min="9" max="9" width="40" style="30" customWidth="1"/>
    <col min="10" max="10" width="32.140625" style="7" customWidth="1"/>
    <col min="11" max="11" width="18.85546875" style="11" customWidth="1"/>
    <col min="12" max="12" width="32.140625" style="7" customWidth="1"/>
    <col min="13" max="13" width="18.85546875" style="56" customWidth="1"/>
    <col min="14" max="16384" width="9.140625" style="30"/>
  </cols>
  <sheetData>
    <row r="2" spans="1:13" s="24" customFormat="1" ht="69" customHeight="1" thickBot="1" x14ac:dyDescent="0.3">
      <c r="A2" s="338" t="s">
        <v>129</v>
      </c>
      <c r="B2" s="338"/>
      <c r="C2" s="338"/>
      <c r="D2" s="338"/>
      <c r="E2" s="338"/>
      <c r="F2" s="338"/>
      <c r="G2" s="338"/>
      <c r="H2" s="338"/>
      <c r="I2" s="338"/>
      <c r="J2" s="338"/>
      <c r="K2" s="338"/>
      <c r="L2" s="55"/>
      <c r="M2" s="55"/>
    </row>
    <row r="3" spans="1:13" s="24" customFormat="1" ht="46.5" customHeight="1" thickBot="1" x14ac:dyDescent="0.3">
      <c r="A3" s="25"/>
      <c r="B3" s="380" t="s">
        <v>222</v>
      </c>
      <c r="C3" s="380"/>
      <c r="D3" s="380"/>
      <c r="E3" s="380"/>
      <c r="F3" s="380"/>
      <c r="G3" s="380"/>
      <c r="H3" s="380"/>
      <c r="I3" s="381"/>
      <c r="J3" s="390">
        <f>SUBTOTAL(9,J6:J870)</f>
        <v>824512.52</v>
      </c>
      <c r="K3" s="391"/>
      <c r="L3" s="392">
        <f>SUBTOTAL(9,L6:L870)</f>
        <v>0</v>
      </c>
      <c r="M3" s="393"/>
    </row>
    <row r="4" spans="1:13" s="24" customFormat="1" ht="38.25" customHeight="1" x14ac:dyDescent="0.25">
      <c r="A4" s="345" t="s">
        <v>17</v>
      </c>
      <c r="B4" s="347" t="s">
        <v>0</v>
      </c>
      <c r="C4" s="347" t="s">
        <v>1</v>
      </c>
      <c r="D4" s="347" t="s">
        <v>4</v>
      </c>
      <c r="E4" s="347"/>
      <c r="F4" s="347" t="s">
        <v>173</v>
      </c>
      <c r="G4" s="347" t="s">
        <v>174</v>
      </c>
      <c r="H4" s="347" t="s">
        <v>8</v>
      </c>
      <c r="I4" s="353" t="s">
        <v>225</v>
      </c>
      <c r="J4" s="349" t="s">
        <v>7</v>
      </c>
      <c r="K4" s="350"/>
      <c r="L4" s="349" t="s">
        <v>140</v>
      </c>
      <c r="M4" s="350"/>
    </row>
    <row r="5" spans="1:13" s="24" customFormat="1" ht="30.75" customHeight="1" thickBot="1" x14ac:dyDescent="0.3">
      <c r="A5" s="346"/>
      <c r="B5" s="348"/>
      <c r="C5" s="348"/>
      <c r="D5" s="348"/>
      <c r="E5" s="348"/>
      <c r="F5" s="348"/>
      <c r="G5" s="348"/>
      <c r="H5" s="348"/>
      <c r="I5" s="354"/>
      <c r="J5" s="4" t="s">
        <v>5</v>
      </c>
      <c r="K5" s="8" t="s">
        <v>6</v>
      </c>
      <c r="L5" s="4" t="s">
        <v>5</v>
      </c>
      <c r="M5" s="5" t="s">
        <v>6</v>
      </c>
    </row>
    <row r="6" spans="1:13" ht="39.75" customHeight="1" x14ac:dyDescent="0.25">
      <c r="A6" s="373">
        <v>9</v>
      </c>
      <c r="B6" s="356" t="s">
        <v>49</v>
      </c>
      <c r="C6" s="78" t="s">
        <v>49</v>
      </c>
      <c r="D6" s="315" t="s">
        <v>13</v>
      </c>
      <c r="E6" s="422" t="s">
        <v>14</v>
      </c>
      <c r="F6" s="323" t="s">
        <v>55</v>
      </c>
      <c r="G6" s="323" t="s">
        <v>55</v>
      </c>
      <c r="H6" s="323" t="s">
        <v>56</v>
      </c>
      <c r="I6" s="330" t="s">
        <v>476</v>
      </c>
      <c r="J6" s="333">
        <v>824512.52</v>
      </c>
      <c r="K6" s="402">
        <v>0</v>
      </c>
      <c r="L6" s="90"/>
      <c r="M6" s="85"/>
    </row>
    <row r="7" spans="1:13" ht="30" customHeight="1" x14ac:dyDescent="0.25">
      <c r="A7" s="359"/>
      <c r="B7" s="355"/>
      <c r="C7" s="79" t="s">
        <v>50</v>
      </c>
      <c r="D7" s="316"/>
      <c r="E7" s="364"/>
      <c r="F7" s="306"/>
      <c r="G7" s="306"/>
      <c r="H7" s="306"/>
      <c r="I7" s="331"/>
      <c r="J7" s="309"/>
      <c r="K7" s="337"/>
      <c r="L7" s="77"/>
      <c r="M7" s="87"/>
    </row>
    <row r="8" spans="1:13" ht="33.75" customHeight="1" x14ac:dyDescent="0.25">
      <c r="A8" s="359"/>
      <c r="B8" s="355"/>
      <c r="C8" s="79" t="s">
        <v>51</v>
      </c>
      <c r="D8" s="316"/>
      <c r="E8" s="364"/>
      <c r="F8" s="306"/>
      <c r="G8" s="306"/>
      <c r="H8" s="306"/>
      <c r="I8" s="331"/>
      <c r="J8" s="309"/>
      <c r="K8" s="337"/>
      <c r="L8" s="77"/>
      <c r="M8" s="87"/>
    </row>
    <row r="9" spans="1:13" ht="21" customHeight="1" x14ac:dyDescent="0.25">
      <c r="A9" s="359"/>
      <c r="B9" s="355"/>
      <c r="C9" s="79" t="s">
        <v>52</v>
      </c>
      <c r="D9" s="316"/>
      <c r="E9" s="364"/>
      <c r="F9" s="306"/>
      <c r="G9" s="306"/>
      <c r="H9" s="306"/>
      <c r="I9" s="331"/>
      <c r="J9" s="309"/>
      <c r="K9" s="337"/>
      <c r="L9" s="363"/>
      <c r="M9" s="302"/>
    </row>
    <row r="10" spans="1:13" ht="30" x14ac:dyDescent="0.25">
      <c r="A10" s="359"/>
      <c r="B10" s="355"/>
      <c r="C10" s="79" t="s">
        <v>53</v>
      </c>
      <c r="D10" s="316"/>
      <c r="E10" s="364"/>
      <c r="F10" s="306"/>
      <c r="G10" s="306"/>
      <c r="H10" s="306"/>
      <c r="I10" s="331"/>
      <c r="J10" s="309"/>
      <c r="K10" s="337"/>
      <c r="L10" s="363"/>
      <c r="M10" s="302"/>
    </row>
    <row r="11" spans="1:13" ht="34.5" customHeight="1" thickBot="1" x14ac:dyDescent="0.3">
      <c r="A11" s="376"/>
      <c r="B11" s="358"/>
      <c r="C11" s="80" t="s">
        <v>54</v>
      </c>
      <c r="D11" s="317"/>
      <c r="E11" s="365"/>
      <c r="F11" s="320"/>
      <c r="G11" s="320"/>
      <c r="H11" s="320"/>
      <c r="I11" s="332"/>
      <c r="J11" s="327"/>
      <c r="K11" s="329"/>
      <c r="L11" s="443"/>
      <c r="M11" s="421"/>
    </row>
    <row r="12" spans="1:13" ht="99" customHeight="1" x14ac:dyDescent="0.25">
      <c r="C12" s="52" t="s">
        <v>131</v>
      </c>
      <c r="D12" s="344"/>
      <c r="E12" s="344"/>
      <c r="I12" s="344" t="s">
        <v>132</v>
      </c>
      <c r="J12" s="344"/>
      <c r="L12" s="6"/>
    </row>
    <row r="13" spans="1:13" s="24" customFormat="1" ht="15.75" customHeight="1" x14ac:dyDescent="0.25">
      <c r="A13" s="53"/>
      <c r="B13" s="53"/>
      <c r="C13" s="53" t="s">
        <v>469</v>
      </c>
      <c r="D13" s="6"/>
      <c r="E13" s="30"/>
      <c r="I13" s="339" t="s">
        <v>470</v>
      </c>
      <c r="J13" s="339"/>
      <c r="K13" s="12"/>
      <c r="L13" s="55"/>
      <c r="M13" s="57"/>
    </row>
    <row r="14" spans="1:13" s="24" customFormat="1" ht="36" customHeight="1" x14ac:dyDescent="0.25">
      <c r="A14" s="53"/>
      <c r="B14" s="53"/>
      <c r="C14" s="105" t="s">
        <v>130</v>
      </c>
      <c r="D14" s="6"/>
      <c r="E14" s="30"/>
      <c r="F14" s="54"/>
      <c r="G14" s="54"/>
      <c r="H14" s="54"/>
      <c r="I14" s="343" t="s">
        <v>471</v>
      </c>
      <c r="J14" s="343"/>
      <c r="K14" s="12"/>
      <c r="L14" s="55"/>
      <c r="M14" s="57"/>
    </row>
  </sheetData>
  <mergeCells count="30">
    <mergeCell ref="D12:E12"/>
    <mergeCell ref="I12:J12"/>
    <mergeCell ref="I13:J13"/>
    <mergeCell ref="I14:J14"/>
    <mergeCell ref="M9:M11"/>
    <mergeCell ref="G6:G11"/>
    <mergeCell ref="H6:H11"/>
    <mergeCell ref="I6:I11"/>
    <mergeCell ref="J6:J11"/>
    <mergeCell ref="K6:K11"/>
    <mergeCell ref="L9:L11"/>
    <mergeCell ref="A6:A11"/>
    <mergeCell ref="B6:B11"/>
    <mergeCell ref="D6:D11"/>
    <mergeCell ref="E6:E11"/>
    <mergeCell ref="F6:F11"/>
    <mergeCell ref="L4:M4"/>
    <mergeCell ref="A2:K2"/>
    <mergeCell ref="B3:I3"/>
    <mergeCell ref="J3:K3"/>
    <mergeCell ref="L3:M3"/>
    <mergeCell ref="A4:A5"/>
    <mergeCell ref="B4:B5"/>
    <mergeCell ref="C4:C5"/>
    <mergeCell ref="D4:E5"/>
    <mergeCell ref="F4:F5"/>
    <mergeCell ref="G4:G5"/>
    <mergeCell ref="H4:H5"/>
    <mergeCell ref="I4:I5"/>
    <mergeCell ref="J4:K4"/>
  </mergeCells>
  <pageMargins left="0.70866141732283472" right="0.70866141732283472" top="0.74803149606299213" bottom="0.74803149606299213" header="0.31496062992125984" footer="0.31496062992125984"/>
  <pageSetup paperSize="257" scale="24" fitToWidth="2" fitToHeight="2" orientation="landscape" r:id="rId1"/>
  <colBreaks count="1" manualBreakCount="1">
    <brk id="13" max="144" man="1"/>
  </col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37"/>
  <sheetViews>
    <sheetView topLeftCell="A28" zoomScale="60" zoomScaleNormal="60" workbookViewId="0">
      <selection activeCell="D33" sqref="D33"/>
    </sheetView>
  </sheetViews>
  <sheetFormatPr baseColWidth="10" defaultColWidth="9.140625" defaultRowHeight="15" x14ac:dyDescent="0.25"/>
  <cols>
    <col min="1" max="1" width="5.42578125" style="52" customWidth="1"/>
    <col min="2" max="2" width="32" style="52" customWidth="1"/>
    <col min="3" max="3" width="45.5703125" style="52" customWidth="1"/>
    <col min="4" max="4" width="24.85546875" style="30" customWidth="1"/>
    <col min="5" max="5" width="20.5703125" style="30" customWidth="1"/>
    <col min="6" max="6" width="35.5703125" style="30" customWidth="1"/>
    <col min="7" max="7" width="27.28515625" style="6" customWidth="1"/>
    <col min="8" max="8" width="46.42578125" style="30" customWidth="1"/>
    <col min="9" max="9" width="58.5703125" style="30" customWidth="1"/>
    <col min="10" max="10" width="50.5703125" style="30" customWidth="1"/>
    <col min="11" max="11" width="42.140625" style="30" customWidth="1"/>
    <col min="12" max="12" width="40" style="30" customWidth="1"/>
    <col min="13" max="13" width="32.140625" style="7" customWidth="1"/>
    <col min="14" max="14" width="18.85546875" style="11" customWidth="1"/>
    <col min="15" max="15" width="32.140625" style="7" customWidth="1"/>
    <col min="16" max="16" width="18.85546875" style="56" customWidth="1"/>
    <col min="17" max="16384" width="9.140625" style="30"/>
  </cols>
  <sheetData>
    <row r="2" spans="1:16" s="24" customFormat="1" ht="69" customHeight="1" thickBot="1" x14ac:dyDescent="0.3">
      <c r="A2" s="338" t="s">
        <v>129</v>
      </c>
      <c r="B2" s="338"/>
      <c r="C2" s="338"/>
      <c r="D2" s="338"/>
      <c r="E2" s="338"/>
      <c r="F2" s="338"/>
      <c r="G2" s="338"/>
      <c r="H2" s="338"/>
      <c r="I2" s="338"/>
      <c r="J2" s="338"/>
      <c r="K2" s="338"/>
      <c r="L2" s="338"/>
      <c r="M2" s="338"/>
      <c r="N2" s="338"/>
      <c r="O2" s="55"/>
      <c r="P2" s="55"/>
    </row>
    <row r="3" spans="1:16" s="24" customFormat="1" ht="46.5" customHeight="1" thickBot="1" x14ac:dyDescent="0.3">
      <c r="A3" s="25"/>
      <c r="B3" s="380" t="s">
        <v>222</v>
      </c>
      <c r="C3" s="380"/>
      <c r="D3" s="380"/>
      <c r="E3" s="380"/>
      <c r="F3" s="380"/>
      <c r="G3" s="380"/>
      <c r="H3" s="380"/>
      <c r="I3" s="380"/>
      <c r="J3" s="380"/>
      <c r="K3" s="380"/>
      <c r="L3" s="381"/>
      <c r="M3" s="390">
        <f>SUBTOTAL(9,M6:M854)</f>
        <v>3772845.77</v>
      </c>
      <c r="N3" s="391"/>
      <c r="O3" s="392">
        <f>SUBTOTAL(9,O6:O854)</f>
        <v>0</v>
      </c>
      <c r="P3" s="393"/>
    </row>
    <row r="4" spans="1:16" s="24" customFormat="1" ht="38.25" customHeight="1" x14ac:dyDescent="0.25">
      <c r="A4" s="345" t="s">
        <v>17</v>
      </c>
      <c r="B4" s="347" t="s">
        <v>0</v>
      </c>
      <c r="C4" s="347" t="s">
        <v>1</v>
      </c>
      <c r="D4" s="347" t="s">
        <v>3</v>
      </c>
      <c r="E4" s="347" t="s">
        <v>2</v>
      </c>
      <c r="F4" s="347"/>
      <c r="G4" s="347" t="s">
        <v>4</v>
      </c>
      <c r="H4" s="347"/>
      <c r="I4" s="347" t="s">
        <v>173</v>
      </c>
      <c r="J4" s="347" t="s">
        <v>174</v>
      </c>
      <c r="K4" s="347" t="s">
        <v>8</v>
      </c>
      <c r="L4" s="353" t="s">
        <v>225</v>
      </c>
      <c r="M4" s="349" t="s">
        <v>7</v>
      </c>
      <c r="N4" s="350"/>
      <c r="O4" s="349" t="s">
        <v>140</v>
      </c>
      <c r="P4" s="350"/>
    </row>
    <row r="5" spans="1:16" s="24" customFormat="1" ht="30.75" customHeight="1" thickBot="1" x14ac:dyDescent="0.3">
      <c r="A5" s="346"/>
      <c r="B5" s="348"/>
      <c r="C5" s="348"/>
      <c r="D5" s="348"/>
      <c r="E5" s="348"/>
      <c r="F5" s="348"/>
      <c r="G5" s="348"/>
      <c r="H5" s="348"/>
      <c r="I5" s="348"/>
      <c r="J5" s="348"/>
      <c r="K5" s="348"/>
      <c r="L5" s="354"/>
      <c r="M5" s="4" t="s">
        <v>5</v>
      </c>
      <c r="N5" s="8" t="s">
        <v>6</v>
      </c>
      <c r="O5" s="4" t="s">
        <v>5</v>
      </c>
      <c r="P5" s="5" t="s">
        <v>6</v>
      </c>
    </row>
    <row r="6" spans="1:16" ht="45" customHeight="1" x14ac:dyDescent="0.25">
      <c r="A6" s="373">
        <v>10</v>
      </c>
      <c r="B6" s="356" t="s">
        <v>61</v>
      </c>
      <c r="C6" s="78" t="s">
        <v>61</v>
      </c>
      <c r="D6" s="427" t="s">
        <v>64</v>
      </c>
      <c r="E6" s="427" t="s">
        <v>43</v>
      </c>
      <c r="F6" s="422" t="s">
        <v>65</v>
      </c>
      <c r="G6" s="313" t="s">
        <v>67</v>
      </c>
      <c r="H6" s="422" t="s">
        <v>66</v>
      </c>
      <c r="I6" s="35" t="s">
        <v>152</v>
      </c>
      <c r="J6" s="35" t="s">
        <v>31</v>
      </c>
      <c r="K6" s="35" t="s">
        <v>31</v>
      </c>
      <c r="L6" s="41" t="s">
        <v>31</v>
      </c>
      <c r="M6" s="90">
        <v>281787.82</v>
      </c>
      <c r="N6" s="10">
        <v>0</v>
      </c>
      <c r="O6" s="434"/>
      <c r="P6" s="394"/>
    </row>
    <row r="7" spans="1:16" ht="42.75" x14ac:dyDescent="0.25">
      <c r="A7" s="359"/>
      <c r="B7" s="355"/>
      <c r="C7" s="355" t="s">
        <v>62</v>
      </c>
      <c r="D7" s="428"/>
      <c r="E7" s="428"/>
      <c r="F7" s="364"/>
      <c r="G7" s="304"/>
      <c r="H7" s="364"/>
      <c r="I7" s="305" t="s">
        <v>175</v>
      </c>
      <c r="J7" s="73" t="s">
        <v>176</v>
      </c>
      <c r="K7" s="305" t="s">
        <v>182</v>
      </c>
      <c r="L7" s="36" t="s">
        <v>179</v>
      </c>
      <c r="M7" s="300">
        <v>1381408.71</v>
      </c>
      <c r="N7" s="308">
        <v>0</v>
      </c>
      <c r="O7" s="438"/>
      <c r="P7" s="395"/>
    </row>
    <row r="8" spans="1:16" ht="42.75" x14ac:dyDescent="0.25">
      <c r="A8" s="359"/>
      <c r="B8" s="355"/>
      <c r="C8" s="355"/>
      <c r="D8" s="428"/>
      <c r="E8" s="428"/>
      <c r="F8" s="364"/>
      <c r="G8" s="304"/>
      <c r="H8" s="364"/>
      <c r="I8" s="306"/>
      <c r="J8" s="73" t="s">
        <v>177</v>
      </c>
      <c r="K8" s="306"/>
      <c r="L8" s="36" t="s">
        <v>180</v>
      </c>
      <c r="M8" s="300"/>
      <c r="N8" s="308"/>
      <c r="O8" s="438"/>
      <c r="P8" s="395"/>
    </row>
    <row r="9" spans="1:16" ht="42.75" x14ac:dyDescent="0.25">
      <c r="A9" s="359"/>
      <c r="B9" s="355"/>
      <c r="C9" s="355"/>
      <c r="D9" s="428"/>
      <c r="E9" s="428"/>
      <c r="F9" s="364"/>
      <c r="G9" s="304"/>
      <c r="H9" s="364"/>
      <c r="I9" s="307"/>
      <c r="J9" s="73" t="s">
        <v>178</v>
      </c>
      <c r="K9" s="307"/>
      <c r="L9" s="36" t="s">
        <v>181</v>
      </c>
      <c r="M9" s="300"/>
      <c r="N9" s="308"/>
      <c r="O9" s="438"/>
      <c r="P9" s="395"/>
    </row>
    <row r="10" spans="1:16" ht="57" customHeight="1" x14ac:dyDescent="0.25">
      <c r="A10" s="359"/>
      <c r="B10" s="355"/>
      <c r="C10" s="355" t="s">
        <v>63</v>
      </c>
      <c r="D10" s="428"/>
      <c r="E10" s="428"/>
      <c r="F10" s="364"/>
      <c r="G10" s="304"/>
      <c r="H10" s="364"/>
      <c r="I10" s="305" t="s">
        <v>183</v>
      </c>
      <c r="J10" s="73" t="s">
        <v>184</v>
      </c>
      <c r="K10" s="305" t="s">
        <v>194</v>
      </c>
      <c r="L10" s="36" t="s">
        <v>189</v>
      </c>
      <c r="M10" s="300">
        <v>1127501.95</v>
      </c>
      <c r="N10" s="308">
        <v>0</v>
      </c>
      <c r="O10" s="438"/>
      <c r="P10" s="395"/>
    </row>
    <row r="11" spans="1:16" ht="84" customHeight="1" x14ac:dyDescent="0.25">
      <c r="A11" s="359"/>
      <c r="B11" s="355"/>
      <c r="C11" s="355"/>
      <c r="D11" s="428"/>
      <c r="E11" s="428"/>
      <c r="F11" s="364"/>
      <c r="G11" s="304"/>
      <c r="H11" s="364"/>
      <c r="I11" s="306"/>
      <c r="J11" s="73" t="s">
        <v>185</v>
      </c>
      <c r="K11" s="306"/>
      <c r="L11" s="36" t="s">
        <v>190</v>
      </c>
      <c r="M11" s="300"/>
      <c r="N11" s="308"/>
      <c r="O11" s="438"/>
      <c r="P11" s="395"/>
    </row>
    <row r="12" spans="1:16" ht="71.25" x14ac:dyDescent="0.25">
      <c r="A12" s="359"/>
      <c r="B12" s="355"/>
      <c r="C12" s="355"/>
      <c r="D12" s="428"/>
      <c r="E12" s="428"/>
      <c r="F12" s="364"/>
      <c r="G12" s="304"/>
      <c r="H12" s="364"/>
      <c r="I12" s="306"/>
      <c r="J12" s="73" t="s">
        <v>186</v>
      </c>
      <c r="K12" s="306"/>
      <c r="L12" s="36" t="s">
        <v>191</v>
      </c>
      <c r="M12" s="300"/>
      <c r="N12" s="308"/>
      <c r="O12" s="438"/>
      <c r="P12" s="395"/>
    </row>
    <row r="13" spans="1:16" ht="72.75" customHeight="1" x14ac:dyDescent="0.25">
      <c r="A13" s="359"/>
      <c r="B13" s="355"/>
      <c r="C13" s="355"/>
      <c r="D13" s="428"/>
      <c r="E13" s="428"/>
      <c r="F13" s="364"/>
      <c r="G13" s="304"/>
      <c r="H13" s="364"/>
      <c r="I13" s="306"/>
      <c r="J13" s="73" t="s">
        <v>187</v>
      </c>
      <c r="K13" s="306"/>
      <c r="L13" s="36" t="s">
        <v>192</v>
      </c>
      <c r="M13" s="300"/>
      <c r="N13" s="308"/>
      <c r="O13" s="438"/>
      <c r="P13" s="395"/>
    </row>
    <row r="14" spans="1:16" ht="105" customHeight="1" x14ac:dyDescent="0.25">
      <c r="A14" s="359"/>
      <c r="B14" s="355"/>
      <c r="C14" s="355"/>
      <c r="D14" s="428"/>
      <c r="E14" s="428"/>
      <c r="F14" s="364"/>
      <c r="G14" s="304"/>
      <c r="H14" s="364"/>
      <c r="I14" s="307"/>
      <c r="J14" s="73" t="s">
        <v>188</v>
      </c>
      <c r="K14" s="307"/>
      <c r="L14" s="36" t="s">
        <v>193</v>
      </c>
      <c r="M14" s="300"/>
      <c r="N14" s="308"/>
      <c r="O14" s="438"/>
      <c r="P14" s="395"/>
    </row>
    <row r="15" spans="1:16" ht="105.75" customHeight="1" x14ac:dyDescent="0.25">
      <c r="A15" s="359"/>
      <c r="B15" s="355"/>
      <c r="C15" s="355"/>
      <c r="D15" s="428"/>
      <c r="E15" s="428"/>
      <c r="F15" s="364"/>
      <c r="G15" s="304"/>
      <c r="H15" s="364"/>
      <c r="I15" s="305" t="s">
        <v>195</v>
      </c>
      <c r="J15" s="73" t="s">
        <v>196</v>
      </c>
      <c r="K15" s="305" t="s">
        <v>202</v>
      </c>
      <c r="L15" s="36" t="s">
        <v>199</v>
      </c>
      <c r="M15" s="300">
        <v>3830</v>
      </c>
      <c r="N15" s="308">
        <v>0</v>
      </c>
      <c r="O15" s="438"/>
      <c r="P15" s="395"/>
    </row>
    <row r="16" spans="1:16" ht="92.25" customHeight="1" x14ac:dyDescent="0.25">
      <c r="A16" s="359"/>
      <c r="B16" s="355"/>
      <c r="C16" s="355"/>
      <c r="D16" s="428"/>
      <c r="E16" s="428"/>
      <c r="F16" s="364"/>
      <c r="G16" s="304"/>
      <c r="H16" s="364"/>
      <c r="I16" s="306"/>
      <c r="J16" s="73" t="s">
        <v>197</v>
      </c>
      <c r="K16" s="306"/>
      <c r="L16" s="36" t="s">
        <v>200</v>
      </c>
      <c r="M16" s="300"/>
      <c r="N16" s="308"/>
      <c r="O16" s="438"/>
      <c r="P16" s="395"/>
    </row>
    <row r="17" spans="1:16" ht="66.75" customHeight="1" x14ac:dyDescent="0.25">
      <c r="A17" s="359"/>
      <c r="B17" s="355"/>
      <c r="C17" s="355"/>
      <c r="D17" s="428"/>
      <c r="E17" s="428"/>
      <c r="F17" s="364"/>
      <c r="G17" s="304"/>
      <c r="H17" s="364"/>
      <c r="I17" s="307"/>
      <c r="J17" s="73" t="s">
        <v>198</v>
      </c>
      <c r="K17" s="307"/>
      <c r="L17" s="36" t="s">
        <v>201</v>
      </c>
      <c r="M17" s="300"/>
      <c r="N17" s="308"/>
      <c r="O17" s="435"/>
      <c r="P17" s="405"/>
    </row>
    <row r="18" spans="1:16" ht="66.75" customHeight="1" x14ac:dyDescent="0.25">
      <c r="A18" s="359"/>
      <c r="B18" s="355"/>
      <c r="C18" s="355"/>
      <c r="D18" s="428"/>
      <c r="E18" s="428"/>
      <c r="F18" s="364"/>
      <c r="G18" s="304"/>
      <c r="H18" s="364"/>
      <c r="I18" s="60" t="s">
        <v>408</v>
      </c>
      <c r="J18" s="73"/>
      <c r="K18" s="36"/>
      <c r="L18" s="36"/>
      <c r="M18" s="76">
        <v>678317.29</v>
      </c>
      <c r="N18" s="75">
        <v>0</v>
      </c>
      <c r="O18" s="91"/>
      <c r="P18" s="86"/>
    </row>
    <row r="19" spans="1:16" ht="67.5" customHeight="1" thickBot="1" x14ac:dyDescent="0.3">
      <c r="A19" s="359"/>
      <c r="B19" s="355"/>
      <c r="C19" s="355"/>
      <c r="D19" s="428"/>
      <c r="E19" s="428"/>
      <c r="F19" s="364"/>
      <c r="G19" s="304"/>
      <c r="H19" s="364"/>
      <c r="I19" s="73" t="s">
        <v>203</v>
      </c>
      <c r="J19" s="73"/>
      <c r="K19" s="73"/>
      <c r="L19" s="36"/>
      <c r="M19" s="89">
        <v>300000</v>
      </c>
      <c r="N19" s="99">
        <v>0</v>
      </c>
      <c r="O19" s="95"/>
      <c r="P19" s="87"/>
    </row>
    <row r="20" spans="1:16" ht="99" customHeight="1" x14ac:dyDescent="0.25">
      <c r="C20" s="341" t="s">
        <v>131</v>
      </c>
      <c r="D20" s="341"/>
      <c r="G20" s="344"/>
      <c r="H20" s="344"/>
      <c r="L20"/>
      <c r="M20"/>
      <c r="O20" s="6"/>
    </row>
    <row r="21" spans="1:16" x14ac:dyDescent="0.25">
      <c r="F21" s="452" t="s">
        <v>570</v>
      </c>
      <c r="G21" s="452"/>
      <c r="H21" s="452"/>
      <c r="I21" s="452"/>
    </row>
    <row r="22" spans="1:16" x14ac:dyDescent="0.25">
      <c r="F22" s="452"/>
      <c r="G22" s="452"/>
      <c r="H22" s="452"/>
      <c r="I22" s="452"/>
    </row>
    <row r="24" spans="1:16" ht="41.25" customHeight="1" x14ac:dyDescent="0.25">
      <c r="B24" s="149" t="s">
        <v>482</v>
      </c>
      <c r="C24" s="149" t="s">
        <v>483</v>
      </c>
      <c r="D24" s="148" t="s">
        <v>484</v>
      </c>
      <c r="E24" s="149" t="s">
        <v>485</v>
      </c>
      <c r="F24" s="150" t="s">
        <v>486</v>
      </c>
      <c r="G24" s="151" t="s">
        <v>487</v>
      </c>
      <c r="H24" s="151" t="s">
        <v>488</v>
      </c>
      <c r="I24" s="151" t="s">
        <v>489</v>
      </c>
      <c r="J24" s="151" t="s">
        <v>490</v>
      </c>
      <c r="M24" s="30"/>
      <c r="N24" s="30"/>
    </row>
    <row r="25" spans="1:16" ht="240" x14ac:dyDescent="0.25">
      <c r="B25" s="152" t="s">
        <v>524</v>
      </c>
      <c r="C25" s="153" t="s">
        <v>493</v>
      </c>
      <c r="D25" s="153" t="s">
        <v>566</v>
      </c>
      <c r="E25" s="154" t="s">
        <v>499</v>
      </c>
      <c r="F25" s="155">
        <v>1</v>
      </c>
      <c r="G25" s="156">
        <v>95000</v>
      </c>
      <c r="H25" s="157">
        <v>95000</v>
      </c>
      <c r="I25" s="158"/>
      <c r="J25" s="159">
        <v>95000</v>
      </c>
      <c r="M25" s="30"/>
      <c r="N25" s="30"/>
    </row>
    <row r="26" spans="1:16" ht="200.25" customHeight="1" x14ac:dyDescent="0.25">
      <c r="B26" s="152" t="s">
        <v>568</v>
      </c>
      <c r="C26" s="153" t="s">
        <v>493</v>
      </c>
      <c r="D26" s="153" t="s">
        <v>569</v>
      </c>
      <c r="E26" s="154" t="s">
        <v>499</v>
      </c>
      <c r="F26" s="155">
        <v>1</v>
      </c>
      <c r="G26" s="160">
        <v>85000</v>
      </c>
      <c r="H26" s="157">
        <v>85000</v>
      </c>
      <c r="I26" s="158"/>
      <c r="J26" s="159">
        <v>85000</v>
      </c>
      <c r="M26" s="30"/>
      <c r="N26" s="30"/>
    </row>
    <row r="28" spans="1:16" ht="15" customHeight="1" x14ac:dyDescent="0.25">
      <c r="F28" s="452" t="s">
        <v>571</v>
      </c>
      <c r="G28" s="452"/>
      <c r="H28" s="452"/>
      <c r="I28" s="452"/>
    </row>
    <row r="29" spans="1:16" ht="46.5" customHeight="1" x14ac:dyDescent="0.25">
      <c r="F29" s="452"/>
      <c r="G29" s="452"/>
      <c r="H29" s="452"/>
      <c r="I29" s="452"/>
    </row>
    <row r="30" spans="1:16" ht="46.5" customHeight="1" x14ac:dyDescent="0.25">
      <c r="B30" s="149" t="s">
        <v>482</v>
      </c>
      <c r="C30" s="149" t="s">
        <v>483</v>
      </c>
      <c r="D30" s="148" t="s">
        <v>484</v>
      </c>
      <c r="E30" s="149" t="s">
        <v>485</v>
      </c>
      <c r="F30" s="150" t="s">
        <v>486</v>
      </c>
      <c r="G30" s="151" t="s">
        <v>487</v>
      </c>
      <c r="H30" s="151" t="s">
        <v>488</v>
      </c>
      <c r="I30" s="151" t="s">
        <v>489</v>
      </c>
      <c r="J30" s="151" t="s">
        <v>490</v>
      </c>
    </row>
    <row r="31" spans="1:16" ht="45" customHeight="1" x14ac:dyDescent="0.25">
      <c r="B31" s="152" t="s">
        <v>562</v>
      </c>
      <c r="C31" s="153" t="s">
        <v>563</v>
      </c>
      <c r="D31" s="169" t="s">
        <v>564</v>
      </c>
      <c r="E31" s="154" t="s">
        <v>499</v>
      </c>
      <c r="F31" s="155">
        <v>1</v>
      </c>
      <c r="G31" s="156">
        <v>1360057.87</v>
      </c>
      <c r="H31" s="157">
        <v>1360057.87</v>
      </c>
      <c r="I31" s="158"/>
      <c r="J31" s="159">
        <v>1360057.87</v>
      </c>
      <c r="M31" s="30"/>
      <c r="N31" s="30"/>
    </row>
    <row r="32" spans="1:16" ht="45" x14ac:dyDescent="0.25">
      <c r="B32" s="161" t="s">
        <v>492</v>
      </c>
      <c r="C32" s="162" t="s">
        <v>493</v>
      </c>
      <c r="D32" s="162" t="s">
        <v>565</v>
      </c>
      <c r="E32" s="163" t="s">
        <v>499</v>
      </c>
      <c r="F32" s="164">
        <v>1</v>
      </c>
      <c r="G32" s="165">
        <v>22082.32</v>
      </c>
      <c r="H32" s="166">
        <v>22082.32</v>
      </c>
      <c r="I32" s="167"/>
      <c r="J32" s="168">
        <v>22082.32</v>
      </c>
      <c r="M32" s="30"/>
      <c r="N32" s="30"/>
    </row>
    <row r="33" spans="1:16" ht="75" x14ac:dyDescent="0.25">
      <c r="B33" s="161" t="s">
        <v>527</v>
      </c>
      <c r="C33" s="162" t="s">
        <v>493</v>
      </c>
      <c r="D33" s="162" t="s">
        <v>567</v>
      </c>
      <c r="E33" s="163" t="s">
        <v>499</v>
      </c>
      <c r="F33" s="164">
        <v>1</v>
      </c>
      <c r="G33" s="165">
        <v>75472.289999999994</v>
      </c>
      <c r="H33" s="166">
        <v>75472.289999999994</v>
      </c>
      <c r="I33" s="167"/>
      <c r="J33" s="168">
        <v>75472.289999999994</v>
      </c>
      <c r="M33" s="30"/>
      <c r="N33" s="30"/>
    </row>
    <row r="36" spans="1:16" s="24" customFormat="1" ht="15.75" customHeight="1" x14ac:dyDescent="0.25">
      <c r="A36" s="53"/>
      <c r="B36" s="53"/>
      <c r="C36" s="339" t="s">
        <v>469</v>
      </c>
      <c r="D36" s="339"/>
      <c r="G36" s="6"/>
      <c r="H36" s="30"/>
      <c r="L36" s="339" t="s">
        <v>470</v>
      </c>
      <c r="M36" s="339"/>
      <c r="N36" s="12"/>
      <c r="O36" s="55"/>
      <c r="P36" s="57"/>
    </row>
    <row r="37" spans="1:16" s="24" customFormat="1" ht="36" customHeight="1" x14ac:dyDescent="0.25">
      <c r="A37" s="53"/>
      <c r="B37" s="53"/>
      <c r="C37" s="340" t="s">
        <v>130</v>
      </c>
      <c r="D37" s="340"/>
      <c r="G37" s="6"/>
      <c r="H37" s="30"/>
      <c r="I37" s="54"/>
      <c r="J37" s="54"/>
      <c r="K37" s="54"/>
      <c r="L37" s="343" t="s">
        <v>471</v>
      </c>
      <c r="M37" s="343"/>
      <c r="N37" s="12"/>
      <c r="O37" s="55"/>
      <c r="P37" s="57"/>
    </row>
  </sheetData>
  <mergeCells count="47">
    <mergeCell ref="C20:D20"/>
    <mergeCell ref="G20:H20"/>
    <mergeCell ref="C36:D36"/>
    <mergeCell ref="L36:M36"/>
    <mergeCell ref="C37:D37"/>
    <mergeCell ref="L37:M37"/>
    <mergeCell ref="F21:I22"/>
    <mergeCell ref="F28:I29"/>
    <mergeCell ref="I10:I14"/>
    <mergeCell ref="K10:K14"/>
    <mergeCell ref="M10:M14"/>
    <mergeCell ref="N10:N14"/>
    <mergeCell ref="G6:G19"/>
    <mergeCell ref="H6:H19"/>
    <mergeCell ref="A6:A19"/>
    <mergeCell ref="B6:B19"/>
    <mergeCell ref="D6:D19"/>
    <mergeCell ref="E6:E19"/>
    <mergeCell ref="F6:F19"/>
    <mergeCell ref="C7:C9"/>
    <mergeCell ref="C10:C19"/>
    <mergeCell ref="O6:O17"/>
    <mergeCell ref="P6:P17"/>
    <mergeCell ref="I4:I5"/>
    <mergeCell ref="J4:J5"/>
    <mergeCell ref="K4:K5"/>
    <mergeCell ref="L4:L5"/>
    <mergeCell ref="M4:N4"/>
    <mergeCell ref="O4:P4"/>
    <mergeCell ref="I15:I17"/>
    <mergeCell ref="K15:K17"/>
    <mergeCell ref="M15:M17"/>
    <mergeCell ref="N15:N17"/>
    <mergeCell ref="I7:I9"/>
    <mergeCell ref="K7:K9"/>
    <mergeCell ref="M7:M9"/>
    <mergeCell ref="N7:N9"/>
    <mergeCell ref="A2:N2"/>
    <mergeCell ref="B3:L3"/>
    <mergeCell ref="M3:N3"/>
    <mergeCell ref="O3:P3"/>
    <mergeCell ref="A4:A5"/>
    <mergeCell ref="B4:B5"/>
    <mergeCell ref="C4:C5"/>
    <mergeCell ref="D4:D5"/>
    <mergeCell ref="E4:F5"/>
    <mergeCell ref="G4:H5"/>
  </mergeCells>
  <pageMargins left="0.70866141732283472" right="0.70866141732283472" top="0.74803149606299213" bottom="0.74803149606299213" header="0.31496062992125984" footer="0.31496062992125984"/>
  <pageSetup paperSize="257" scale="24" fitToWidth="2" fitToHeight="2" orientation="landscape" r:id="rId1"/>
  <colBreaks count="1" manualBreakCount="1">
    <brk id="16" max="144" man="1"/>
  </col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18"/>
  <sheetViews>
    <sheetView topLeftCell="A13" zoomScale="60" zoomScaleNormal="60" workbookViewId="0">
      <selection activeCell="L15" sqref="L15"/>
    </sheetView>
  </sheetViews>
  <sheetFormatPr baseColWidth="10" defaultColWidth="9.140625" defaultRowHeight="15" x14ac:dyDescent="0.25"/>
  <cols>
    <col min="1" max="1" width="5.42578125" style="52" customWidth="1"/>
    <col min="2" max="2" width="32" style="52" customWidth="1"/>
    <col min="3" max="3" width="45.5703125" style="52" customWidth="1"/>
    <col min="4" max="4" width="24.85546875" style="30" customWidth="1"/>
    <col min="5" max="5" width="20.5703125" style="30" customWidth="1"/>
    <col min="6" max="6" width="35.5703125" style="30" customWidth="1"/>
    <col min="7" max="7" width="27.28515625" style="6" customWidth="1"/>
    <col min="8" max="8" width="46.42578125" style="30" customWidth="1"/>
    <col min="9" max="9" width="58.5703125" style="30" customWidth="1"/>
    <col min="10" max="10" width="50.5703125" style="30" customWidth="1"/>
    <col min="11" max="11" width="42.140625" style="30" customWidth="1"/>
    <col min="12" max="12" width="40" style="30" customWidth="1"/>
    <col min="13" max="13" width="32.140625" style="7" customWidth="1"/>
    <col min="14" max="14" width="18.85546875" style="11" customWidth="1"/>
    <col min="15" max="15" width="32.140625" style="7" customWidth="1"/>
    <col min="16" max="16" width="18.85546875" style="56" customWidth="1"/>
    <col min="17" max="16384" width="9.140625" style="30"/>
  </cols>
  <sheetData>
    <row r="2" spans="1:16" s="24" customFormat="1" ht="69" customHeight="1" thickBot="1" x14ac:dyDescent="0.3">
      <c r="A2" s="338" t="s">
        <v>129</v>
      </c>
      <c r="B2" s="338"/>
      <c r="C2" s="338"/>
      <c r="D2" s="338"/>
      <c r="E2" s="338"/>
      <c r="F2" s="338"/>
      <c r="G2" s="338"/>
      <c r="H2" s="338"/>
      <c r="I2" s="338"/>
      <c r="J2" s="338"/>
      <c r="K2" s="338"/>
      <c r="L2" s="338"/>
      <c r="M2" s="338"/>
      <c r="N2" s="338"/>
      <c r="O2" s="55"/>
      <c r="P2" s="55"/>
    </row>
    <row r="3" spans="1:16" s="24" customFormat="1" ht="46.5" customHeight="1" thickBot="1" x14ac:dyDescent="0.3">
      <c r="A3" s="25"/>
      <c r="B3" s="380" t="s">
        <v>222</v>
      </c>
      <c r="C3" s="380"/>
      <c r="D3" s="380"/>
      <c r="E3" s="380"/>
      <c r="F3" s="380"/>
      <c r="G3" s="380"/>
      <c r="H3" s="380"/>
      <c r="I3" s="380"/>
      <c r="J3" s="380"/>
      <c r="K3" s="380"/>
      <c r="L3" s="381"/>
      <c r="M3" s="390">
        <f>SUBTOTAL(9,M6:M874)</f>
        <v>1273827.81</v>
      </c>
      <c r="N3" s="391"/>
      <c r="O3" s="392">
        <f>SUBTOTAL(9,O6:O874)</f>
        <v>0</v>
      </c>
      <c r="P3" s="393"/>
    </row>
    <row r="4" spans="1:16" s="24" customFormat="1" ht="38.25" customHeight="1" x14ac:dyDescent="0.25">
      <c r="A4" s="345" t="s">
        <v>17</v>
      </c>
      <c r="B4" s="347" t="s">
        <v>0</v>
      </c>
      <c r="C4" s="347" t="s">
        <v>1</v>
      </c>
      <c r="D4" s="347" t="s">
        <v>3</v>
      </c>
      <c r="E4" s="347" t="s">
        <v>2</v>
      </c>
      <c r="F4" s="347"/>
      <c r="G4" s="347" t="s">
        <v>4</v>
      </c>
      <c r="H4" s="347"/>
      <c r="I4" s="347" t="s">
        <v>173</v>
      </c>
      <c r="J4" s="347" t="s">
        <v>174</v>
      </c>
      <c r="K4" s="347" t="s">
        <v>8</v>
      </c>
      <c r="L4" s="353" t="s">
        <v>225</v>
      </c>
      <c r="M4" s="349" t="s">
        <v>7</v>
      </c>
      <c r="N4" s="350"/>
      <c r="O4" s="349" t="s">
        <v>140</v>
      </c>
      <c r="P4" s="350"/>
    </row>
    <row r="5" spans="1:16" s="24" customFormat="1" ht="30.75" customHeight="1" thickBot="1" x14ac:dyDescent="0.3">
      <c r="A5" s="346"/>
      <c r="B5" s="348"/>
      <c r="C5" s="348"/>
      <c r="D5" s="348"/>
      <c r="E5" s="348"/>
      <c r="F5" s="348"/>
      <c r="G5" s="348"/>
      <c r="H5" s="348"/>
      <c r="I5" s="348"/>
      <c r="J5" s="348"/>
      <c r="K5" s="348"/>
      <c r="L5" s="354"/>
      <c r="M5" s="110" t="s">
        <v>5</v>
      </c>
      <c r="N5" s="111" t="s">
        <v>6</v>
      </c>
      <c r="O5" s="4" t="s">
        <v>5</v>
      </c>
      <c r="P5" s="5" t="s">
        <v>6</v>
      </c>
    </row>
    <row r="6" spans="1:16" ht="88.5" customHeight="1" thickBot="1" x14ac:dyDescent="0.3">
      <c r="A6" s="410">
        <v>11</v>
      </c>
      <c r="B6" s="361" t="s">
        <v>68</v>
      </c>
      <c r="C6" s="72" t="s">
        <v>68</v>
      </c>
      <c r="D6" s="323" t="s">
        <v>70</v>
      </c>
      <c r="E6" s="440" t="s">
        <v>11</v>
      </c>
      <c r="F6" s="323" t="s">
        <v>12</v>
      </c>
      <c r="G6" s="413" t="s">
        <v>13</v>
      </c>
      <c r="H6" s="323" t="s">
        <v>14</v>
      </c>
      <c r="I6" s="35" t="s">
        <v>278</v>
      </c>
      <c r="J6" s="35" t="s">
        <v>31</v>
      </c>
      <c r="K6" s="35" t="s">
        <v>31</v>
      </c>
      <c r="L6" s="32" t="s">
        <v>31</v>
      </c>
      <c r="M6" s="102">
        <v>511760.61</v>
      </c>
      <c r="N6" s="103">
        <v>0</v>
      </c>
      <c r="O6" s="174"/>
      <c r="P6" s="175"/>
    </row>
    <row r="7" spans="1:16" ht="88.5" customHeight="1" x14ac:dyDescent="0.25">
      <c r="A7" s="411"/>
      <c r="B7" s="360"/>
      <c r="C7" s="361" t="s">
        <v>69</v>
      </c>
      <c r="D7" s="306"/>
      <c r="E7" s="441"/>
      <c r="F7" s="306"/>
      <c r="G7" s="414"/>
      <c r="H7" s="306"/>
      <c r="I7" s="305" t="s">
        <v>300</v>
      </c>
      <c r="J7" s="364" t="s">
        <v>279</v>
      </c>
      <c r="K7" s="73" t="s">
        <v>280</v>
      </c>
      <c r="L7" s="36" t="s">
        <v>281</v>
      </c>
      <c r="M7" s="300">
        <v>762067.2</v>
      </c>
      <c r="N7" s="308">
        <v>0</v>
      </c>
      <c r="O7" s="170"/>
      <c r="P7" s="172"/>
    </row>
    <row r="8" spans="1:16" ht="88.5" customHeight="1" x14ac:dyDescent="0.25">
      <c r="A8" s="411"/>
      <c r="B8" s="360"/>
      <c r="C8" s="360"/>
      <c r="D8" s="306"/>
      <c r="E8" s="441"/>
      <c r="F8" s="306"/>
      <c r="G8" s="414"/>
      <c r="H8" s="306"/>
      <c r="I8" s="306"/>
      <c r="J8" s="364"/>
      <c r="K8" s="73" t="s">
        <v>282</v>
      </c>
      <c r="L8" s="36" t="s">
        <v>283</v>
      </c>
      <c r="M8" s="300"/>
      <c r="N8" s="308"/>
      <c r="O8" s="170"/>
      <c r="P8" s="172"/>
    </row>
    <row r="9" spans="1:16" ht="88.5" customHeight="1" x14ac:dyDescent="0.25">
      <c r="A9" s="411"/>
      <c r="B9" s="360"/>
      <c r="C9" s="360"/>
      <c r="D9" s="306"/>
      <c r="E9" s="441"/>
      <c r="F9" s="306"/>
      <c r="G9" s="414"/>
      <c r="H9" s="306"/>
      <c r="I9" s="306"/>
      <c r="J9" s="364"/>
      <c r="K9" s="73" t="s">
        <v>284</v>
      </c>
      <c r="L9" s="36" t="s">
        <v>285</v>
      </c>
      <c r="M9" s="300"/>
      <c r="N9" s="308"/>
      <c r="O9" s="170"/>
      <c r="P9" s="172"/>
    </row>
    <row r="10" spans="1:16" ht="88.5" customHeight="1" x14ac:dyDescent="0.25">
      <c r="A10" s="411"/>
      <c r="B10" s="360"/>
      <c r="C10" s="360"/>
      <c r="D10" s="306"/>
      <c r="E10" s="441"/>
      <c r="F10" s="306"/>
      <c r="G10" s="414"/>
      <c r="H10" s="306"/>
      <c r="I10" s="306"/>
      <c r="J10" s="364" t="s">
        <v>286</v>
      </c>
      <c r="K10" s="73" t="s">
        <v>287</v>
      </c>
      <c r="L10" s="36" t="s">
        <v>288</v>
      </c>
      <c r="M10" s="300"/>
      <c r="N10" s="308"/>
      <c r="O10" s="170"/>
      <c r="P10" s="172"/>
    </row>
    <row r="11" spans="1:16" ht="88.5" customHeight="1" x14ac:dyDescent="0.25">
      <c r="A11" s="411"/>
      <c r="B11" s="360"/>
      <c r="C11" s="360"/>
      <c r="D11" s="306"/>
      <c r="E11" s="441"/>
      <c r="F11" s="306"/>
      <c r="G11" s="414"/>
      <c r="H11" s="306"/>
      <c r="I11" s="306"/>
      <c r="J11" s="364"/>
      <c r="K11" s="73" t="s">
        <v>289</v>
      </c>
      <c r="L11" s="36" t="s">
        <v>290</v>
      </c>
      <c r="M11" s="300"/>
      <c r="N11" s="308"/>
      <c r="O11" s="170"/>
      <c r="P11" s="172"/>
    </row>
    <row r="12" spans="1:16" ht="88.5" customHeight="1" x14ac:dyDescent="0.25">
      <c r="A12" s="411"/>
      <c r="B12" s="360"/>
      <c r="C12" s="360"/>
      <c r="D12" s="306"/>
      <c r="E12" s="441"/>
      <c r="F12" s="306"/>
      <c r="G12" s="414"/>
      <c r="H12" s="306"/>
      <c r="I12" s="306"/>
      <c r="J12" s="364"/>
      <c r="K12" s="73" t="s">
        <v>291</v>
      </c>
      <c r="L12" s="36" t="s">
        <v>292</v>
      </c>
      <c r="M12" s="300"/>
      <c r="N12" s="308"/>
      <c r="O12" s="170"/>
      <c r="P12" s="172"/>
    </row>
    <row r="13" spans="1:16" ht="88.5" customHeight="1" x14ac:dyDescent="0.25">
      <c r="A13" s="411"/>
      <c r="B13" s="360"/>
      <c r="C13" s="360"/>
      <c r="D13" s="306"/>
      <c r="E13" s="441"/>
      <c r="F13" s="306"/>
      <c r="G13" s="414"/>
      <c r="H13" s="306"/>
      <c r="I13" s="306"/>
      <c r="J13" s="364"/>
      <c r="K13" s="73" t="s">
        <v>293</v>
      </c>
      <c r="L13" s="36" t="s">
        <v>294</v>
      </c>
      <c r="M13" s="301"/>
      <c r="N13" s="328"/>
      <c r="O13" s="170"/>
      <c r="P13" s="172"/>
    </row>
    <row r="14" spans="1:16" ht="88.5" customHeight="1" x14ac:dyDescent="0.25">
      <c r="A14" s="411"/>
      <c r="B14" s="360"/>
      <c r="C14" s="360"/>
      <c r="D14" s="306"/>
      <c r="E14" s="441"/>
      <c r="F14" s="306"/>
      <c r="G14" s="414"/>
      <c r="H14" s="306"/>
      <c r="I14" s="306"/>
      <c r="J14" s="306" t="s">
        <v>295</v>
      </c>
      <c r="K14" s="59" t="s">
        <v>296</v>
      </c>
      <c r="L14" s="42" t="s">
        <v>297</v>
      </c>
      <c r="M14" s="76">
        <v>0</v>
      </c>
      <c r="N14" s="75">
        <v>0</v>
      </c>
      <c r="O14" s="176"/>
      <c r="P14" s="177"/>
    </row>
    <row r="15" spans="1:16" ht="43.5" thickBot="1" x14ac:dyDescent="0.3">
      <c r="A15" s="412"/>
      <c r="B15" s="384"/>
      <c r="C15" s="384"/>
      <c r="D15" s="320"/>
      <c r="E15" s="442"/>
      <c r="F15" s="320"/>
      <c r="G15" s="415"/>
      <c r="H15" s="320"/>
      <c r="I15" s="320"/>
      <c r="J15" s="320"/>
      <c r="K15" s="33" t="s">
        <v>298</v>
      </c>
      <c r="L15" s="34" t="s">
        <v>299</v>
      </c>
      <c r="M15" s="100">
        <v>0</v>
      </c>
      <c r="N15" s="101">
        <v>0</v>
      </c>
      <c r="O15" s="171"/>
      <c r="P15" s="173"/>
    </row>
    <row r="16" spans="1:16" ht="99" customHeight="1" x14ac:dyDescent="0.25">
      <c r="C16" s="341" t="s">
        <v>131</v>
      </c>
      <c r="D16" s="341"/>
      <c r="G16" s="344"/>
      <c r="H16" s="344"/>
      <c r="L16" s="344" t="s">
        <v>132</v>
      </c>
      <c r="M16" s="344"/>
      <c r="O16" s="6"/>
    </row>
    <row r="17" spans="1:16" s="24" customFormat="1" ht="15.75" customHeight="1" x14ac:dyDescent="0.25">
      <c r="A17" s="53"/>
      <c r="B17" s="53"/>
      <c r="C17" s="339" t="s">
        <v>469</v>
      </c>
      <c r="D17" s="339"/>
      <c r="G17" s="6"/>
      <c r="H17" s="30"/>
      <c r="L17" s="339" t="s">
        <v>470</v>
      </c>
      <c r="M17" s="339"/>
      <c r="N17" s="12"/>
      <c r="O17" s="55"/>
      <c r="P17" s="57"/>
    </row>
    <row r="18" spans="1:16" s="24" customFormat="1" ht="36" customHeight="1" x14ac:dyDescent="0.25">
      <c r="A18" s="53"/>
      <c r="B18" s="53"/>
      <c r="C18" s="340" t="s">
        <v>130</v>
      </c>
      <c r="D18" s="340"/>
      <c r="G18" s="6"/>
      <c r="H18" s="30"/>
      <c r="I18" s="54"/>
      <c r="J18" s="54"/>
      <c r="K18" s="54"/>
      <c r="L18" s="343" t="s">
        <v>471</v>
      </c>
      <c r="M18" s="343"/>
      <c r="N18" s="12"/>
      <c r="O18" s="55"/>
      <c r="P18" s="57"/>
    </row>
  </sheetData>
  <mergeCells count="37">
    <mergeCell ref="C18:D18"/>
    <mergeCell ref="L18:M18"/>
    <mergeCell ref="H6:H15"/>
    <mergeCell ref="C7:C15"/>
    <mergeCell ref="I7:I15"/>
    <mergeCell ref="J7:J9"/>
    <mergeCell ref="M7:M13"/>
    <mergeCell ref="C16:D16"/>
    <mergeCell ref="G16:H16"/>
    <mergeCell ref="L16:M16"/>
    <mergeCell ref="C17:D17"/>
    <mergeCell ref="L17:M17"/>
    <mergeCell ref="N7:N13"/>
    <mergeCell ref="J10:J13"/>
    <mergeCell ref="J14:J15"/>
    <mergeCell ref="A6:A15"/>
    <mergeCell ref="B6:B15"/>
    <mergeCell ref="D6:D15"/>
    <mergeCell ref="E6:E15"/>
    <mergeCell ref="F6:F15"/>
    <mergeCell ref="G6:G15"/>
    <mergeCell ref="O4:P4"/>
    <mergeCell ref="A2:N2"/>
    <mergeCell ref="B3:L3"/>
    <mergeCell ref="M3:N3"/>
    <mergeCell ref="O3:P3"/>
    <mergeCell ref="A4:A5"/>
    <mergeCell ref="B4:B5"/>
    <mergeCell ref="C4:C5"/>
    <mergeCell ref="D4:D5"/>
    <mergeCell ref="E4:F5"/>
    <mergeCell ref="G4:H5"/>
    <mergeCell ref="I4:I5"/>
    <mergeCell ref="J4:J5"/>
    <mergeCell ref="K4:K5"/>
    <mergeCell ref="L4:L5"/>
    <mergeCell ref="M4:N4"/>
  </mergeCells>
  <pageMargins left="0.70866141732283472" right="0.70866141732283472" top="0.74803149606299213" bottom="0.74803149606299213" header="0.31496062992125984" footer="0.31496062992125984"/>
  <pageSetup paperSize="257" scale="24" fitToWidth="2" fitToHeight="2" orientation="landscape" r:id="rId1"/>
  <colBreaks count="1" manualBreakCount="1">
    <brk id="16" max="144" man="1"/>
  </col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37"/>
  <sheetViews>
    <sheetView topLeftCell="C1" zoomScale="60" zoomScaleNormal="60" workbookViewId="0">
      <selection activeCell="I6" sqref="I6"/>
    </sheetView>
  </sheetViews>
  <sheetFormatPr baseColWidth="10" defaultColWidth="9.140625" defaultRowHeight="15" x14ac:dyDescent="0.25"/>
  <cols>
    <col min="1" max="1" width="5.42578125" style="52" customWidth="1"/>
    <col min="2" max="2" width="32" style="52" customWidth="1"/>
    <col min="3" max="3" width="45.5703125" style="52" customWidth="1"/>
    <col min="4" max="4" width="27.28515625" style="6" customWidth="1"/>
    <col min="5" max="5" width="46.42578125" style="30" customWidth="1"/>
    <col min="6" max="6" width="58.5703125" style="30" customWidth="1"/>
    <col min="7" max="7" width="50.5703125" style="30" customWidth="1"/>
    <col min="8" max="8" width="42.140625" style="30" customWidth="1"/>
    <col min="9" max="9" width="40" style="30" customWidth="1"/>
    <col min="10" max="10" width="32.140625" style="7" customWidth="1"/>
    <col min="11" max="11" width="18.85546875" style="11" customWidth="1"/>
    <col min="12" max="12" width="32.140625" style="7" customWidth="1"/>
    <col min="13" max="13" width="18.85546875" style="56" customWidth="1"/>
    <col min="14" max="16384" width="9.140625" style="30"/>
  </cols>
  <sheetData>
    <row r="2" spans="1:13" s="24" customFormat="1" ht="69" customHeight="1" thickBot="1" x14ac:dyDescent="0.3">
      <c r="A2" s="338" t="s">
        <v>129</v>
      </c>
      <c r="B2" s="338"/>
      <c r="C2" s="338"/>
      <c r="D2" s="338"/>
      <c r="E2" s="338"/>
      <c r="F2" s="338"/>
      <c r="G2" s="338"/>
      <c r="H2" s="338"/>
      <c r="I2" s="338"/>
      <c r="J2" s="338"/>
      <c r="K2" s="338"/>
      <c r="L2" s="55"/>
      <c r="M2" s="55"/>
    </row>
    <row r="3" spans="1:13" s="24" customFormat="1" ht="46.5" customHeight="1" thickBot="1" x14ac:dyDescent="0.3">
      <c r="A3" s="25"/>
      <c r="B3" s="380" t="s">
        <v>222</v>
      </c>
      <c r="C3" s="380"/>
      <c r="D3" s="380"/>
      <c r="E3" s="380"/>
      <c r="F3" s="380"/>
      <c r="G3" s="380"/>
      <c r="H3" s="380"/>
      <c r="I3" s="381"/>
      <c r="J3" s="390">
        <f>SUBTOTAL(9,J6:J880)</f>
        <v>4887699.8899999997</v>
      </c>
      <c r="K3" s="391"/>
      <c r="L3" s="392">
        <f>SUBTOTAL(9,L6:L880)</f>
        <v>0</v>
      </c>
      <c r="M3" s="393"/>
    </row>
    <row r="4" spans="1:13" s="24" customFormat="1" ht="38.25" customHeight="1" x14ac:dyDescent="0.25">
      <c r="A4" s="345" t="s">
        <v>17</v>
      </c>
      <c r="B4" s="347" t="s">
        <v>0</v>
      </c>
      <c r="C4" s="347" t="s">
        <v>1</v>
      </c>
      <c r="D4" s="347" t="s">
        <v>4</v>
      </c>
      <c r="E4" s="347"/>
      <c r="F4" s="347" t="s">
        <v>173</v>
      </c>
      <c r="G4" s="347" t="s">
        <v>174</v>
      </c>
      <c r="H4" s="347" t="s">
        <v>8</v>
      </c>
      <c r="I4" s="353" t="s">
        <v>225</v>
      </c>
      <c r="J4" s="349" t="s">
        <v>7</v>
      </c>
      <c r="K4" s="350"/>
      <c r="L4" s="349" t="s">
        <v>140</v>
      </c>
      <c r="M4" s="350"/>
    </row>
    <row r="5" spans="1:13" s="24" customFormat="1" ht="30.75" customHeight="1" thickBot="1" x14ac:dyDescent="0.3">
      <c r="A5" s="346"/>
      <c r="B5" s="348"/>
      <c r="C5" s="348"/>
      <c r="D5" s="348"/>
      <c r="E5" s="348"/>
      <c r="F5" s="348"/>
      <c r="G5" s="348"/>
      <c r="H5" s="348"/>
      <c r="I5" s="354"/>
      <c r="J5" s="4" t="s">
        <v>5</v>
      </c>
      <c r="K5" s="8" t="s">
        <v>6</v>
      </c>
      <c r="L5" s="4" t="s">
        <v>5</v>
      </c>
      <c r="M5" s="5" t="s">
        <v>6</v>
      </c>
    </row>
    <row r="6" spans="1:13" ht="30" customHeight="1" x14ac:dyDescent="0.25">
      <c r="A6" s="373">
        <v>12</v>
      </c>
      <c r="B6" s="356" t="s">
        <v>71</v>
      </c>
      <c r="C6" s="78" t="s">
        <v>71</v>
      </c>
      <c r="D6" s="315" t="s">
        <v>41</v>
      </c>
      <c r="E6" s="422" t="s">
        <v>76</v>
      </c>
      <c r="F6" s="35" t="s">
        <v>167</v>
      </c>
      <c r="G6" s="35" t="s">
        <v>442</v>
      </c>
      <c r="H6" s="35" t="s">
        <v>31</v>
      </c>
      <c r="I6" s="32" t="s">
        <v>78</v>
      </c>
      <c r="J6" s="90">
        <v>1634179.1900000002</v>
      </c>
      <c r="K6" s="10">
        <v>0</v>
      </c>
      <c r="L6" s="430"/>
      <c r="M6" s="394"/>
    </row>
    <row r="7" spans="1:13" ht="30" customHeight="1" x14ac:dyDescent="0.25">
      <c r="A7" s="374"/>
      <c r="B7" s="362"/>
      <c r="C7" s="357" t="s">
        <v>72</v>
      </c>
      <c r="D7" s="321"/>
      <c r="E7" s="307"/>
      <c r="F7" s="305" t="s">
        <v>168</v>
      </c>
      <c r="G7" s="305" t="s">
        <v>458</v>
      </c>
      <c r="H7" s="305" t="s">
        <v>459</v>
      </c>
      <c r="I7" s="38" t="s">
        <v>443</v>
      </c>
      <c r="J7" s="300">
        <v>0</v>
      </c>
      <c r="K7" s="308">
        <v>0</v>
      </c>
      <c r="L7" s="435"/>
      <c r="M7" s="395"/>
    </row>
    <row r="8" spans="1:13" ht="30" customHeight="1" x14ac:dyDescent="0.25">
      <c r="A8" s="374"/>
      <c r="B8" s="362"/>
      <c r="C8" s="362"/>
      <c r="D8" s="321"/>
      <c r="E8" s="307"/>
      <c r="F8" s="307"/>
      <c r="G8" s="307"/>
      <c r="H8" s="307"/>
      <c r="I8" s="38" t="s">
        <v>444</v>
      </c>
      <c r="J8" s="300"/>
      <c r="K8" s="308"/>
      <c r="L8" s="435"/>
      <c r="M8" s="395"/>
    </row>
    <row r="9" spans="1:13" ht="52.5" customHeight="1" x14ac:dyDescent="0.25">
      <c r="A9" s="374"/>
      <c r="B9" s="362"/>
      <c r="C9" s="357" t="s">
        <v>79</v>
      </c>
      <c r="D9" s="321"/>
      <c r="E9" s="307"/>
      <c r="F9" s="305" t="s">
        <v>169</v>
      </c>
      <c r="G9" s="305" t="s">
        <v>460</v>
      </c>
      <c r="H9" s="305" t="s">
        <v>461</v>
      </c>
      <c r="I9" s="38" t="s">
        <v>445</v>
      </c>
      <c r="J9" s="300">
        <v>78385.469999999987</v>
      </c>
      <c r="K9" s="308">
        <v>0</v>
      </c>
      <c r="L9" s="435"/>
      <c r="M9" s="395"/>
    </row>
    <row r="10" spans="1:13" ht="30" customHeight="1" x14ac:dyDescent="0.25">
      <c r="A10" s="374"/>
      <c r="B10" s="362"/>
      <c r="C10" s="360"/>
      <c r="D10" s="321"/>
      <c r="E10" s="307"/>
      <c r="F10" s="306"/>
      <c r="G10" s="306"/>
      <c r="H10" s="306"/>
      <c r="I10" s="38" t="s">
        <v>446</v>
      </c>
      <c r="J10" s="300"/>
      <c r="K10" s="308"/>
      <c r="L10" s="435"/>
      <c r="M10" s="395"/>
    </row>
    <row r="11" spans="1:13" ht="30" customHeight="1" x14ac:dyDescent="0.25">
      <c r="A11" s="374"/>
      <c r="B11" s="362"/>
      <c r="C11" s="360"/>
      <c r="D11" s="321"/>
      <c r="E11" s="307"/>
      <c r="F11" s="306"/>
      <c r="G11" s="306"/>
      <c r="H11" s="306"/>
      <c r="I11" s="38" t="s">
        <v>447</v>
      </c>
      <c r="J11" s="300"/>
      <c r="K11" s="308"/>
      <c r="L11" s="435"/>
      <c r="M11" s="395"/>
    </row>
    <row r="12" spans="1:13" ht="30" customHeight="1" x14ac:dyDescent="0.25">
      <c r="A12" s="374"/>
      <c r="B12" s="362"/>
      <c r="C12" s="362"/>
      <c r="D12" s="321"/>
      <c r="E12" s="307"/>
      <c r="F12" s="307"/>
      <c r="G12" s="307"/>
      <c r="H12" s="307"/>
      <c r="I12" s="38" t="s">
        <v>448</v>
      </c>
      <c r="J12" s="300"/>
      <c r="K12" s="308"/>
      <c r="L12" s="435"/>
      <c r="M12" s="395"/>
    </row>
    <row r="13" spans="1:13" ht="59.25" customHeight="1" x14ac:dyDescent="0.25">
      <c r="A13" s="374"/>
      <c r="B13" s="362"/>
      <c r="C13" s="357" t="s">
        <v>73</v>
      </c>
      <c r="D13" s="321"/>
      <c r="E13" s="307"/>
      <c r="F13" s="305" t="s">
        <v>170</v>
      </c>
      <c r="G13" s="305" t="s">
        <v>462</v>
      </c>
      <c r="H13" s="305" t="s">
        <v>466</v>
      </c>
      <c r="I13" s="38" t="s">
        <v>449</v>
      </c>
      <c r="J13" s="300">
        <v>12500</v>
      </c>
      <c r="K13" s="308">
        <v>0</v>
      </c>
      <c r="L13" s="435"/>
      <c r="M13" s="395"/>
    </row>
    <row r="14" spans="1:13" ht="42.75" x14ac:dyDescent="0.25">
      <c r="A14" s="359"/>
      <c r="B14" s="355"/>
      <c r="C14" s="362"/>
      <c r="D14" s="316"/>
      <c r="E14" s="364"/>
      <c r="F14" s="307"/>
      <c r="G14" s="307"/>
      <c r="H14" s="307"/>
      <c r="I14" s="36" t="s">
        <v>450</v>
      </c>
      <c r="J14" s="300"/>
      <c r="K14" s="308"/>
      <c r="L14" s="296"/>
      <c r="M14" s="405"/>
    </row>
    <row r="15" spans="1:13" ht="57" customHeight="1" x14ac:dyDescent="0.25">
      <c r="A15" s="359"/>
      <c r="B15" s="355"/>
      <c r="C15" s="357" t="s">
        <v>457</v>
      </c>
      <c r="D15" s="316"/>
      <c r="E15" s="364"/>
      <c r="F15" s="305" t="s">
        <v>171</v>
      </c>
      <c r="G15" s="73" t="s">
        <v>463</v>
      </c>
      <c r="H15" s="305" t="s">
        <v>467</v>
      </c>
      <c r="I15" s="36" t="s">
        <v>451</v>
      </c>
      <c r="J15" s="300">
        <v>3150376.7299999995</v>
      </c>
      <c r="K15" s="308">
        <v>0</v>
      </c>
      <c r="L15" s="297"/>
      <c r="M15" s="303"/>
    </row>
    <row r="16" spans="1:13" ht="57" x14ac:dyDescent="0.25">
      <c r="A16" s="359"/>
      <c r="B16" s="355"/>
      <c r="C16" s="360"/>
      <c r="D16" s="316"/>
      <c r="E16" s="364"/>
      <c r="F16" s="306"/>
      <c r="G16" s="305" t="s">
        <v>464</v>
      </c>
      <c r="H16" s="306"/>
      <c r="I16" s="36" t="s">
        <v>452</v>
      </c>
      <c r="J16" s="300"/>
      <c r="K16" s="308"/>
      <c r="L16" s="435"/>
      <c r="M16" s="405"/>
    </row>
    <row r="17" spans="1:13" ht="72" customHeight="1" x14ac:dyDescent="0.25">
      <c r="A17" s="359"/>
      <c r="B17" s="355"/>
      <c r="C17" s="362"/>
      <c r="D17" s="316"/>
      <c r="E17" s="364"/>
      <c r="F17" s="307"/>
      <c r="G17" s="307"/>
      <c r="H17" s="307"/>
      <c r="I17" s="36" t="s">
        <v>453</v>
      </c>
      <c r="J17" s="300"/>
      <c r="K17" s="308"/>
      <c r="L17" s="95"/>
      <c r="M17" s="87"/>
    </row>
    <row r="18" spans="1:13" ht="85.5" customHeight="1" x14ac:dyDescent="0.25">
      <c r="A18" s="359"/>
      <c r="B18" s="355"/>
      <c r="C18" s="357" t="s">
        <v>74</v>
      </c>
      <c r="D18" s="316"/>
      <c r="E18" s="364"/>
      <c r="F18" s="305" t="s">
        <v>172</v>
      </c>
      <c r="G18" s="305" t="s">
        <v>465</v>
      </c>
      <c r="H18" s="305" t="s">
        <v>468</v>
      </c>
      <c r="I18" s="36" t="s">
        <v>454</v>
      </c>
      <c r="J18" s="300">
        <v>12258.5</v>
      </c>
      <c r="K18" s="308">
        <v>0</v>
      </c>
      <c r="L18" s="95"/>
      <c r="M18" s="87"/>
    </row>
    <row r="19" spans="1:13" ht="97.5" customHeight="1" x14ac:dyDescent="0.25">
      <c r="A19" s="359"/>
      <c r="B19" s="355"/>
      <c r="C19" s="360"/>
      <c r="D19" s="316"/>
      <c r="E19" s="364"/>
      <c r="F19" s="306"/>
      <c r="G19" s="306"/>
      <c r="H19" s="306"/>
      <c r="I19" s="36" t="s">
        <v>455</v>
      </c>
      <c r="J19" s="300"/>
      <c r="K19" s="308"/>
      <c r="L19" s="95"/>
      <c r="M19" s="87"/>
    </row>
    <row r="20" spans="1:13" ht="29.25" thickBot="1" x14ac:dyDescent="0.3">
      <c r="A20" s="376"/>
      <c r="B20" s="358"/>
      <c r="C20" s="384"/>
      <c r="D20" s="317"/>
      <c r="E20" s="365"/>
      <c r="F20" s="320"/>
      <c r="G20" s="320"/>
      <c r="H20" s="320"/>
      <c r="I20" s="34" t="s">
        <v>456</v>
      </c>
      <c r="J20" s="420"/>
      <c r="K20" s="326"/>
      <c r="L20" s="92"/>
      <c r="M20" s="88"/>
    </row>
    <row r="21" spans="1:13" ht="99" customHeight="1" x14ac:dyDescent="0.25">
      <c r="C21" s="30"/>
      <c r="D21" s="344"/>
      <c r="E21" s="344"/>
      <c r="J21" s="30"/>
      <c r="L21" s="6"/>
    </row>
    <row r="22" spans="1:13" s="24" customFormat="1" ht="15.75" customHeight="1" x14ac:dyDescent="0.25">
      <c r="A22" s="53"/>
      <c r="B22" s="53"/>
      <c r="D22" s="6"/>
      <c r="E22" s="30"/>
      <c r="F22" s="452" t="s">
        <v>570</v>
      </c>
      <c r="G22" s="452"/>
      <c r="H22" s="452"/>
      <c r="I22" s="452"/>
      <c r="K22" s="12"/>
      <c r="L22" s="55"/>
      <c r="M22" s="57"/>
    </row>
    <row r="23" spans="1:13" s="24" customFormat="1" ht="36" customHeight="1" x14ac:dyDescent="0.25">
      <c r="A23" s="53"/>
      <c r="B23" s="53"/>
      <c r="D23" s="6"/>
      <c r="E23" s="30"/>
      <c r="F23" s="452"/>
      <c r="G23" s="452"/>
      <c r="H23" s="452"/>
      <c r="I23" s="452"/>
      <c r="K23" s="12"/>
      <c r="L23" s="55"/>
      <c r="M23" s="57"/>
    </row>
    <row r="25" spans="1:13" ht="31.5" x14ac:dyDescent="0.25">
      <c r="B25" s="126" t="s">
        <v>481</v>
      </c>
      <c r="C25" s="127" t="s">
        <v>482</v>
      </c>
      <c r="D25" s="127" t="s">
        <v>483</v>
      </c>
      <c r="E25" s="126" t="s">
        <v>484</v>
      </c>
      <c r="F25" s="127" t="s">
        <v>485</v>
      </c>
      <c r="G25" s="128" t="s">
        <v>486</v>
      </c>
      <c r="H25" s="129" t="s">
        <v>487</v>
      </c>
      <c r="I25" s="129" t="s">
        <v>488</v>
      </c>
      <c r="J25" s="129" t="s">
        <v>489</v>
      </c>
      <c r="K25" s="129" t="s">
        <v>490</v>
      </c>
      <c r="L25" s="30"/>
      <c r="M25" s="30"/>
    </row>
    <row r="26" spans="1:13" ht="31.5" x14ac:dyDescent="0.25">
      <c r="B26" s="182" t="s">
        <v>491</v>
      </c>
      <c r="C26" s="183" t="s">
        <v>492</v>
      </c>
      <c r="D26" s="132" t="s">
        <v>493</v>
      </c>
      <c r="E26" s="184" t="s">
        <v>494</v>
      </c>
      <c r="F26" s="133" t="s">
        <v>495</v>
      </c>
      <c r="G26" s="134">
        <v>1</v>
      </c>
      <c r="H26" s="185">
        <v>800000</v>
      </c>
      <c r="I26" s="185">
        <v>800000</v>
      </c>
      <c r="J26" s="137"/>
      <c r="K26" s="135">
        <v>800000</v>
      </c>
      <c r="L26" s="30"/>
      <c r="M26" s="30"/>
    </row>
    <row r="28" spans="1:13" x14ac:dyDescent="0.25">
      <c r="F28" s="452" t="s">
        <v>571</v>
      </c>
      <c r="G28" s="452"/>
      <c r="H28" s="452"/>
      <c r="I28" s="452"/>
    </row>
    <row r="29" spans="1:13" x14ac:dyDescent="0.25">
      <c r="F29" s="452"/>
      <c r="G29" s="452"/>
      <c r="H29" s="452"/>
      <c r="I29" s="452"/>
    </row>
    <row r="31" spans="1:13" ht="31.5" x14ac:dyDescent="0.25">
      <c r="B31" s="126" t="s">
        <v>481</v>
      </c>
      <c r="C31" s="127" t="s">
        <v>482</v>
      </c>
      <c r="D31" s="127" t="s">
        <v>483</v>
      </c>
      <c r="E31" s="126" t="s">
        <v>484</v>
      </c>
      <c r="F31" s="127" t="s">
        <v>485</v>
      </c>
      <c r="G31" s="128" t="s">
        <v>486</v>
      </c>
      <c r="H31" s="129" t="s">
        <v>487</v>
      </c>
      <c r="I31" s="129" t="s">
        <v>488</v>
      </c>
      <c r="J31" s="129" t="s">
        <v>489</v>
      </c>
      <c r="K31" s="129" t="s">
        <v>490</v>
      </c>
    </row>
    <row r="32" spans="1:13" ht="31.5" x14ac:dyDescent="0.25">
      <c r="B32" s="186" t="s">
        <v>491</v>
      </c>
      <c r="C32" s="187" t="s">
        <v>496</v>
      </c>
      <c r="D32" s="141" t="s">
        <v>497</v>
      </c>
      <c r="E32" s="190" t="s">
        <v>498</v>
      </c>
      <c r="F32" s="142" t="s">
        <v>499</v>
      </c>
      <c r="G32" s="143">
        <v>1</v>
      </c>
      <c r="H32" s="188">
        <v>102858.23</v>
      </c>
      <c r="I32" s="189">
        <v>102858.23</v>
      </c>
      <c r="J32" s="146"/>
      <c r="K32" s="144">
        <v>102858.23</v>
      </c>
      <c r="L32" s="30"/>
      <c r="M32" s="30"/>
    </row>
    <row r="33" spans="3:10" x14ac:dyDescent="0.25">
      <c r="J33" s="30"/>
    </row>
    <row r="34" spans="3:10" x14ac:dyDescent="0.25">
      <c r="C34" s="52" t="s">
        <v>131</v>
      </c>
      <c r="I34" s="30" t="s">
        <v>132</v>
      </c>
      <c r="J34" s="30"/>
    </row>
    <row r="35" spans="3:10" ht="15.75" x14ac:dyDescent="0.25">
      <c r="C35" s="53" t="s">
        <v>469</v>
      </c>
      <c r="I35" s="53" t="s">
        <v>470</v>
      </c>
      <c r="J35" s="53"/>
    </row>
    <row r="36" spans="3:10" ht="31.5" x14ac:dyDescent="0.25">
      <c r="C36" s="105" t="s">
        <v>130</v>
      </c>
      <c r="I36" s="106" t="s">
        <v>471</v>
      </c>
      <c r="J36" s="106"/>
    </row>
    <row r="37" spans="3:10" x14ac:dyDescent="0.25">
      <c r="J37" s="30"/>
    </row>
  </sheetData>
  <protectedRanges>
    <protectedRange password="815A" sqref="K26" name="Rango1_1_1"/>
    <protectedRange password="815A" sqref="K32" name="Rango1_1_1_1"/>
  </protectedRanges>
  <mergeCells count="55">
    <mergeCell ref="D21:E21"/>
    <mergeCell ref="F22:I23"/>
    <mergeCell ref="F28:I29"/>
    <mergeCell ref="L15:L16"/>
    <mergeCell ref="M15:M16"/>
    <mergeCell ref="G16:G17"/>
    <mergeCell ref="K18:K20"/>
    <mergeCell ref="H15:H17"/>
    <mergeCell ref="J15:J17"/>
    <mergeCell ref="K15:K17"/>
    <mergeCell ref="H13:H14"/>
    <mergeCell ref="J13:J14"/>
    <mergeCell ref="E6:E20"/>
    <mergeCell ref="C18:C20"/>
    <mergeCell ref="F18:F20"/>
    <mergeCell ref="G18:G20"/>
    <mergeCell ref="H18:H20"/>
    <mergeCell ref="J18:J20"/>
    <mergeCell ref="L6:L14"/>
    <mergeCell ref="M6:M14"/>
    <mergeCell ref="C7:C8"/>
    <mergeCell ref="F7:F8"/>
    <mergeCell ref="G7:G8"/>
    <mergeCell ref="H7:H8"/>
    <mergeCell ref="J7:J8"/>
    <mergeCell ref="K7:K8"/>
    <mergeCell ref="C9:C12"/>
    <mergeCell ref="F9:F12"/>
    <mergeCell ref="G9:G12"/>
    <mergeCell ref="H9:H12"/>
    <mergeCell ref="J9:J12"/>
    <mergeCell ref="K9:K12"/>
    <mergeCell ref="K13:K14"/>
    <mergeCell ref="C13:C14"/>
    <mergeCell ref="A6:A20"/>
    <mergeCell ref="B6:B20"/>
    <mergeCell ref="D6:D20"/>
    <mergeCell ref="F4:F5"/>
    <mergeCell ref="G4:G5"/>
    <mergeCell ref="C15:C17"/>
    <mergeCell ref="F15:F17"/>
    <mergeCell ref="F13:F14"/>
    <mergeCell ref="G13:G14"/>
    <mergeCell ref="H4:H5"/>
    <mergeCell ref="I4:I5"/>
    <mergeCell ref="J4:K4"/>
    <mergeCell ref="L4:M4"/>
    <mergeCell ref="A2:K2"/>
    <mergeCell ref="B3:I3"/>
    <mergeCell ref="J3:K3"/>
    <mergeCell ref="L3:M3"/>
    <mergeCell ref="A4:A5"/>
    <mergeCell ref="B4:B5"/>
    <mergeCell ref="C4:C5"/>
    <mergeCell ref="D4:E5"/>
  </mergeCells>
  <pageMargins left="0.70866141732283472" right="0.70866141732283472" top="0.74803149606299213" bottom="0.74803149606299213" header="0.31496062992125984" footer="0.31496062992125984"/>
  <pageSetup paperSize="257" scale="24" fitToWidth="2" fitToHeight="2" orientation="landscape" r:id="rId1"/>
  <colBreaks count="1" manualBreakCount="1">
    <brk id="13" max="144" man="1"/>
  </col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26"/>
  <sheetViews>
    <sheetView topLeftCell="A13" zoomScale="60" zoomScaleNormal="60" workbookViewId="0">
      <selection activeCell="G27" sqref="G27"/>
    </sheetView>
  </sheetViews>
  <sheetFormatPr baseColWidth="10" defaultColWidth="9.140625" defaultRowHeight="15" x14ac:dyDescent="0.25"/>
  <cols>
    <col min="1" max="1" width="5.42578125" style="52" customWidth="1"/>
    <col min="2" max="2" width="32" style="52" customWidth="1"/>
    <col min="3" max="3" width="45.5703125" style="52" customWidth="1"/>
    <col min="4" max="4" width="24.85546875" style="30" customWidth="1"/>
    <col min="5" max="5" width="23" style="30" customWidth="1"/>
    <col min="6" max="6" width="35.5703125" style="30" customWidth="1"/>
    <col min="7" max="7" width="27.28515625" style="6" customWidth="1"/>
    <col min="8" max="8" width="46.42578125" style="30" customWidth="1"/>
    <col min="9" max="9" width="58.5703125" style="30" customWidth="1"/>
    <col min="10" max="10" width="50.5703125" style="30" customWidth="1"/>
    <col min="11" max="11" width="42.140625" style="30" customWidth="1"/>
    <col min="12" max="12" width="40" style="30" customWidth="1"/>
    <col min="13" max="13" width="32.140625" style="7" customWidth="1"/>
    <col min="14" max="14" width="18.85546875" style="11" customWidth="1"/>
    <col min="15" max="15" width="32.140625" style="7" customWidth="1"/>
    <col min="16" max="16" width="18.85546875" style="56" customWidth="1"/>
    <col min="17" max="16384" width="9.140625" style="30"/>
  </cols>
  <sheetData>
    <row r="2" spans="1:16" s="24" customFormat="1" ht="69" customHeight="1" thickBot="1" x14ac:dyDescent="0.3">
      <c r="A2" s="338" t="s">
        <v>129</v>
      </c>
      <c r="B2" s="338"/>
      <c r="C2" s="338"/>
      <c r="D2" s="338"/>
      <c r="E2" s="338"/>
      <c r="F2" s="338"/>
      <c r="G2" s="338"/>
      <c r="H2" s="338"/>
      <c r="I2" s="338"/>
      <c r="J2" s="338"/>
      <c r="K2" s="338"/>
      <c r="L2" s="338"/>
      <c r="M2" s="338"/>
      <c r="N2" s="338"/>
      <c r="O2" s="55"/>
      <c r="P2" s="55"/>
    </row>
    <row r="3" spans="1:16" s="24" customFormat="1" ht="46.5" customHeight="1" thickBot="1" x14ac:dyDescent="0.3">
      <c r="A3" s="25"/>
      <c r="B3" s="380" t="s">
        <v>222</v>
      </c>
      <c r="C3" s="380"/>
      <c r="D3" s="380"/>
      <c r="E3" s="380"/>
      <c r="F3" s="380"/>
      <c r="G3" s="380"/>
      <c r="H3" s="380"/>
      <c r="I3" s="380"/>
      <c r="J3" s="380"/>
      <c r="K3" s="380"/>
      <c r="L3" s="381"/>
      <c r="M3" s="390">
        <f>SUBTOTAL(9,M6:M852)</f>
        <v>1075931.98</v>
      </c>
      <c r="N3" s="391"/>
      <c r="O3" s="392">
        <f>SUBTOTAL(9,O6:O852)</f>
        <v>0</v>
      </c>
      <c r="P3" s="393"/>
    </row>
    <row r="4" spans="1:16" s="24" customFormat="1" ht="38.25" customHeight="1" x14ac:dyDescent="0.25">
      <c r="A4" s="345" t="s">
        <v>17</v>
      </c>
      <c r="B4" s="347" t="s">
        <v>0</v>
      </c>
      <c r="C4" s="347" t="s">
        <v>1</v>
      </c>
      <c r="D4" s="347" t="s">
        <v>3</v>
      </c>
      <c r="E4" s="347" t="s">
        <v>2</v>
      </c>
      <c r="F4" s="347"/>
      <c r="G4" s="347" t="s">
        <v>4</v>
      </c>
      <c r="H4" s="347"/>
      <c r="I4" s="347" t="s">
        <v>173</v>
      </c>
      <c r="J4" s="347" t="s">
        <v>174</v>
      </c>
      <c r="K4" s="347" t="s">
        <v>8</v>
      </c>
      <c r="L4" s="353" t="s">
        <v>225</v>
      </c>
      <c r="M4" s="349" t="s">
        <v>7</v>
      </c>
      <c r="N4" s="350"/>
      <c r="O4" s="349" t="s">
        <v>140</v>
      </c>
      <c r="P4" s="350"/>
    </row>
    <row r="5" spans="1:16" s="24" customFormat="1" ht="30.75" customHeight="1" thickBot="1" x14ac:dyDescent="0.3">
      <c r="A5" s="346"/>
      <c r="B5" s="348"/>
      <c r="C5" s="348"/>
      <c r="D5" s="348"/>
      <c r="E5" s="348"/>
      <c r="F5" s="348"/>
      <c r="G5" s="348"/>
      <c r="H5" s="348"/>
      <c r="I5" s="348"/>
      <c r="J5" s="348"/>
      <c r="K5" s="348"/>
      <c r="L5" s="354"/>
      <c r="M5" s="4" t="s">
        <v>5</v>
      </c>
      <c r="N5" s="8" t="s">
        <v>6</v>
      </c>
      <c r="O5" s="4" t="s">
        <v>5</v>
      </c>
      <c r="P5" s="5" t="s">
        <v>6</v>
      </c>
    </row>
    <row r="6" spans="1:16" ht="45" customHeight="1" x14ac:dyDescent="0.25">
      <c r="A6" s="373">
        <v>13</v>
      </c>
      <c r="B6" s="356" t="s">
        <v>80</v>
      </c>
      <c r="C6" s="78" t="s">
        <v>81</v>
      </c>
      <c r="D6" s="422" t="s">
        <v>85</v>
      </c>
      <c r="E6" s="427" t="s">
        <v>87</v>
      </c>
      <c r="F6" s="422" t="s">
        <v>86</v>
      </c>
      <c r="G6" s="315" t="s">
        <v>87</v>
      </c>
      <c r="H6" s="422" t="s">
        <v>88</v>
      </c>
      <c r="I6" s="35" t="s">
        <v>153</v>
      </c>
      <c r="J6" s="35" t="s">
        <v>89</v>
      </c>
      <c r="K6" s="35" t="s">
        <v>31</v>
      </c>
      <c r="L6" s="41" t="s">
        <v>31</v>
      </c>
      <c r="M6" s="63">
        <v>743826.66</v>
      </c>
      <c r="N6" s="67">
        <v>0</v>
      </c>
      <c r="O6" s="436"/>
      <c r="P6" s="437"/>
    </row>
    <row r="7" spans="1:16" ht="45" customHeight="1" x14ac:dyDescent="0.25">
      <c r="A7" s="374"/>
      <c r="B7" s="362"/>
      <c r="C7" s="357" t="s">
        <v>83</v>
      </c>
      <c r="D7" s="307"/>
      <c r="E7" s="432"/>
      <c r="F7" s="307"/>
      <c r="G7" s="321"/>
      <c r="H7" s="307"/>
      <c r="I7" s="60" t="s">
        <v>312</v>
      </c>
      <c r="J7" s="60" t="s">
        <v>312</v>
      </c>
      <c r="K7" s="60" t="s">
        <v>311</v>
      </c>
      <c r="L7" s="37"/>
      <c r="M7" s="63">
        <f>50000+5000+29350.57+29000</f>
        <v>113350.57</v>
      </c>
      <c r="N7" s="67">
        <v>0</v>
      </c>
      <c r="O7" s="324"/>
      <c r="P7" s="405"/>
    </row>
    <row r="8" spans="1:16" ht="42.75" x14ac:dyDescent="0.25">
      <c r="A8" s="359"/>
      <c r="B8" s="355"/>
      <c r="C8" s="362"/>
      <c r="D8" s="364"/>
      <c r="E8" s="428"/>
      <c r="F8" s="364"/>
      <c r="G8" s="316"/>
      <c r="H8" s="364"/>
      <c r="I8" s="73" t="s">
        <v>301</v>
      </c>
      <c r="J8" s="73" t="s">
        <v>301</v>
      </c>
      <c r="K8" s="73" t="s">
        <v>302</v>
      </c>
      <c r="L8" s="36" t="s">
        <v>303</v>
      </c>
      <c r="M8" s="76">
        <f>25000+5000+23373.67</f>
        <v>53373.67</v>
      </c>
      <c r="N8" s="75">
        <v>0</v>
      </c>
      <c r="O8" s="300"/>
      <c r="P8" s="302"/>
    </row>
    <row r="9" spans="1:16" ht="57" x14ac:dyDescent="0.25">
      <c r="A9" s="359"/>
      <c r="B9" s="355"/>
      <c r="C9" s="355" t="s">
        <v>84</v>
      </c>
      <c r="D9" s="364"/>
      <c r="E9" s="428"/>
      <c r="F9" s="364"/>
      <c r="G9" s="316"/>
      <c r="H9" s="364"/>
      <c r="I9" s="73" t="s">
        <v>307</v>
      </c>
      <c r="J9" s="73" t="s">
        <v>304</v>
      </c>
      <c r="K9" s="73" t="s">
        <v>305</v>
      </c>
      <c r="L9" s="36" t="s">
        <v>306</v>
      </c>
      <c r="M9" s="76">
        <f>30000+6000+5310.56</f>
        <v>41310.559999999998</v>
      </c>
      <c r="N9" s="75">
        <v>0</v>
      </c>
      <c r="O9" s="300"/>
      <c r="P9" s="302"/>
    </row>
    <row r="10" spans="1:16" ht="105.75" customHeight="1" x14ac:dyDescent="0.25">
      <c r="A10" s="359"/>
      <c r="B10" s="355"/>
      <c r="C10" s="355"/>
      <c r="D10" s="364"/>
      <c r="E10" s="428"/>
      <c r="F10" s="364"/>
      <c r="G10" s="316"/>
      <c r="H10" s="364"/>
      <c r="I10" s="73" t="s">
        <v>307</v>
      </c>
      <c r="J10" s="73" t="s">
        <v>307</v>
      </c>
      <c r="K10" s="73" t="s">
        <v>305</v>
      </c>
      <c r="L10" s="36" t="s">
        <v>308</v>
      </c>
      <c r="M10" s="76">
        <f>12831.74+32993.93</f>
        <v>45825.67</v>
      </c>
      <c r="N10" s="75">
        <v>0</v>
      </c>
      <c r="O10" s="300"/>
      <c r="P10" s="302"/>
    </row>
    <row r="11" spans="1:16" ht="87" customHeight="1" thickBot="1" x14ac:dyDescent="0.3">
      <c r="A11" s="376"/>
      <c r="B11" s="358"/>
      <c r="C11" s="80" t="s">
        <v>82</v>
      </c>
      <c r="D11" s="365"/>
      <c r="E11" s="429"/>
      <c r="F11" s="365"/>
      <c r="G11" s="317"/>
      <c r="H11" s="365"/>
      <c r="I11" s="33" t="s">
        <v>309</v>
      </c>
      <c r="J11" s="33" t="s">
        <v>309</v>
      </c>
      <c r="K11" s="33" t="s">
        <v>310</v>
      </c>
      <c r="L11" s="34">
        <v>7500</v>
      </c>
      <c r="M11" s="89">
        <f>60000+6000+10000+2244.85</f>
        <v>78244.850000000006</v>
      </c>
      <c r="N11" s="99">
        <v>0</v>
      </c>
      <c r="O11" s="420"/>
      <c r="P11" s="421"/>
    </row>
    <row r="12" spans="1:16" ht="99" customHeight="1" x14ac:dyDescent="0.25">
      <c r="C12" s="341" t="s">
        <v>131</v>
      </c>
      <c r="D12" s="341"/>
      <c r="G12" s="344"/>
      <c r="H12" s="344"/>
      <c r="L12" s="344" t="s">
        <v>132</v>
      </c>
      <c r="M12" s="344"/>
      <c r="O12" s="6"/>
    </row>
    <row r="13" spans="1:16" s="24" customFormat="1" ht="15.75" customHeight="1" x14ac:dyDescent="0.25">
      <c r="A13" s="53"/>
      <c r="B13" s="53"/>
      <c r="C13" s="339" t="s">
        <v>469</v>
      </c>
      <c r="D13" s="339"/>
      <c r="G13" s="6"/>
      <c r="H13" s="30"/>
      <c r="L13" s="339" t="s">
        <v>470</v>
      </c>
      <c r="M13" s="339"/>
      <c r="N13" s="12"/>
      <c r="O13" s="55"/>
      <c r="P13" s="57"/>
    </row>
    <row r="14" spans="1:16" s="24" customFormat="1" ht="36" customHeight="1" x14ac:dyDescent="0.25">
      <c r="A14" s="53"/>
      <c r="B14" s="53"/>
      <c r="C14" s="340" t="s">
        <v>130</v>
      </c>
      <c r="D14" s="340"/>
      <c r="G14" s="452" t="s">
        <v>570</v>
      </c>
      <c r="H14" s="452"/>
      <c r="I14" s="452"/>
      <c r="J14" s="452"/>
      <c r="K14" s="54"/>
      <c r="L14" s="343" t="s">
        <v>471</v>
      </c>
      <c r="M14" s="343"/>
      <c r="N14" s="12"/>
      <c r="O14" s="55"/>
      <c r="P14" s="57"/>
    </row>
    <row r="15" spans="1:16" x14ac:dyDescent="0.25">
      <c r="G15" s="452"/>
      <c r="H15" s="452"/>
      <c r="I15" s="452"/>
      <c r="J15" s="452"/>
    </row>
    <row r="18" spans="1:16" ht="15.75" x14ac:dyDescent="0.25">
      <c r="A18" s="53"/>
      <c r="B18" s="126" t="s">
        <v>481</v>
      </c>
      <c r="C18" s="127" t="s">
        <v>482</v>
      </c>
      <c r="D18" s="127" t="s">
        <v>483</v>
      </c>
      <c r="E18" s="126" t="s">
        <v>484</v>
      </c>
      <c r="F18" s="127" t="s">
        <v>485</v>
      </c>
      <c r="G18" s="128" t="s">
        <v>486</v>
      </c>
      <c r="H18" s="129" t="s">
        <v>487</v>
      </c>
      <c r="I18" s="129" t="s">
        <v>488</v>
      </c>
      <c r="J18" s="129" t="s">
        <v>489</v>
      </c>
      <c r="K18" s="129" t="s">
        <v>490</v>
      </c>
      <c r="L18"/>
      <c r="M18"/>
      <c r="N18"/>
      <c r="O18"/>
      <c r="P18" s="30"/>
    </row>
    <row r="19" spans="1:16" ht="47.25" x14ac:dyDescent="0.25">
      <c r="A19" s="53"/>
      <c r="B19" s="130" t="s">
        <v>508</v>
      </c>
      <c r="C19" s="131" t="s">
        <v>509</v>
      </c>
      <c r="D19" s="132" t="s">
        <v>510</v>
      </c>
      <c r="E19" s="192" t="s">
        <v>510</v>
      </c>
      <c r="F19" s="133" t="s">
        <v>499</v>
      </c>
      <c r="G19" s="134">
        <v>1</v>
      </c>
      <c r="H19" s="193">
        <v>60000</v>
      </c>
      <c r="I19" s="185">
        <v>60000</v>
      </c>
      <c r="J19" s="137"/>
      <c r="K19" s="135">
        <v>60000</v>
      </c>
      <c r="L19"/>
      <c r="M19"/>
      <c r="N19"/>
      <c r="O19"/>
      <c r="P19" s="30"/>
    </row>
    <row r="20" spans="1:16" ht="63" x14ac:dyDescent="0.25">
      <c r="A20" s="53"/>
      <c r="B20" s="139" t="s">
        <v>508</v>
      </c>
      <c r="C20" s="140" t="s">
        <v>511</v>
      </c>
      <c r="D20" s="141" t="s">
        <v>512</v>
      </c>
      <c r="E20" s="194" t="s">
        <v>512</v>
      </c>
      <c r="F20" s="142" t="s">
        <v>499</v>
      </c>
      <c r="G20" s="143">
        <v>1</v>
      </c>
      <c r="H20" s="195">
        <v>25000</v>
      </c>
      <c r="I20" s="189">
        <v>25000</v>
      </c>
      <c r="J20" s="146"/>
      <c r="K20" s="144">
        <v>25000</v>
      </c>
      <c r="L20"/>
      <c r="M20"/>
      <c r="N20"/>
      <c r="O20"/>
      <c r="P20" s="30"/>
    </row>
    <row r="21" spans="1:16" ht="63" x14ac:dyDescent="0.25">
      <c r="A21" s="53"/>
      <c r="B21" s="130" t="s">
        <v>508</v>
      </c>
      <c r="C21" s="131" t="s">
        <v>513</v>
      </c>
      <c r="D21" s="132" t="s">
        <v>514</v>
      </c>
      <c r="E21" s="192" t="s">
        <v>514</v>
      </c>
      <c r="F21" s="133" t="s">
        <v>499</v>
      </c>
      <c r="G21" s="134">
        <v>1</v>
      </c>
      <c r="H21" s="193">
        <v>30000</v>
      </c>
      <c r="I21" s="185">
        <v>30000</v>
      </c>
      <c r="J21" s="137"/>
      <c r="K21" s="135">
        <v>30000</v>
      </c>
      <c r="L21"/>
      <c r="M21"/>
      <c r="N21"/>
      <c r="O21"/>
      <c r="P21" s="30"/>
    </row>
    <row r="22" spans="1:16" customFormat="1" x14ac:dyDescent="0.25"/>
    <row r="23" spans="1:16" customFormat="1" ht="51" customHeight="1" x14ac:dyDescent="0.4">
      <c r="G23" s="452" t="s">
        <v>571</v>
      </c>
      <c r="H23" s="452"/>
      <c r="I23" s="452"/>
      <c r="J23" s="452"/>
      <c r="K23" s="30"/>
    </row>
    <row r="24" spans="1:16" customFormat="1" ht="15" customHeight="1" x14ac:dyDescent="0.4">
      <c r="G24" s="196"/>
      <c r="H24" s="196"/>
      <c r="I24" s="196"/>
      <c r="J24" s="196"/>
      <c r="K24" s="30"/>
    </row>
    <row r="25" spans="1:16" ht="15.75" x14ac:dyDescent="0.25">
      <c r="A25" s="53"/>
      <c r="B25" s="126" t="s">
        <v>481</v>
      </c>
      <c r="C25" s="127" t="s">
        <v>482</v>
      </c>
      <c r="D25" s="127" t="s">
        <v>483</v>
      </c>
      <c r="E25" s="126" t="s">
        <v>484</v>
      </c>
      <c r="F25" s="127" t="s">
        <v>485</v>
      </c>
      <c r="G25" s="128" t="s">
        <v>486</v>
      </c>
      <c r="H25" s="129" t="s">
        <v>487</v>
      </c>
      <c r="I25" s="129" t="s">
        <v>488</v>
      </c>
      <c r="J25" s="129" t="s">
        <v>489</v>
      </c>
      <c r="K25" s="129" t="s">
        <v>490</v>
      </c>
      <c r="L25"/>
      <c r="M25"/>
      <c r="N25"/>
      <c r="O25"/>
      <c r="P25" s="30"/>
    </row>
    <row r="26" spans="1:16" ht="118.5" customHeight="1" x14ac:dyDescent="0.25">
      <c r="A26" s="53"/>
      <c r="B26" s="139" t="s">
        <v>508</v>
      </c>
      <c r="C26" s="140" t="s">
        <v>492</v>
      </c>
      <c r="D26" s="141" t="s">
        <v>515</v>
      </c>
      <c r="E26" s="197" t="s">
        <v>515</v>
      </c>
      <c r="F26" s="142" t="s">
        <v>499</v>
      </c>
      <c r="G26" s="143">
        <v>1</v>
      </c>
      <c r="H26" s="195">
        <v>32993.93</v>
      </c>
      <c r="I26" s="189">
        <v>32993.93</v>
      </c>
      <c r="J26" s="146"/>
      <c r="K26" s="144">
        <v>32993.93</v>
      </c>
      <c r="L26"/>
      <c r="M26"/>
      <c r="N26"/>
      <c r="O26"/>
      <c r="P26" s="30"/>
    </row>
  </sheetData>
  <mergeCells count="36">
    <mergeCell ref="G23:J23"/>
    <mergeCell ref="C12:D12"/>
    <mergeCell ref="G12:H12"/>
    <mergeCell ref="L12:M12"/>
    <mergeCell ref="C13:D13"/>
    <mergeCell ref="L13:M13"/>
    <mergeCell ref="C14:D14"/>
    <mergeCell ref="L14:M14"/>
    <mergeCell ref="G14:J15"/>
    <mergeCell ref="H6:H11"/>
    <mergeCell ref="O6:O11"/>
    <mergeCell ref="P6:P11"/>
    <mergeCell ref="C7:C8"/>
    <mergeCell ref="C9:C10"/>
    <mergeCell ref="G6:G11"/>
    <mergeCell ref="A6:A11"/>
    <mergeCell ref="B6:B11"/>
    <mergeCell ref="D6:D11"/>
    <mergeCell ref="E6:E11"/>
    <mergeCell ref="F6:F11"/>
    <mergeCell ref="O4:P4"/>
    <mergeCell ref="A2:N2"/>
    <mergeCell ref="B3:L3"/>
    <mergeCell ref="M3:N3"/>
    <mergeCell ref="O3:P3"/>
    <mergeCell ref="A4:A5"/>
    <mergeCell ref="B4:B5"/>
    <mergeCell ref="C4:C5"/>
    <mergeCell ref="D4:D5"/>
    <mergeCell ref="E4:F5"/>
    <mergeCell ref="G4:H5"/>
    <mergeCell ref="I4:I5"/>
    <mergeCell ref="J4:J5"/>
    <mergeCell ref="K4:K5"/>
    <mergeCell ref="L4:L5"/>
    <mergeCell ref="M4:N4"/>
  </mergeCells>
  <conditionalFormatting sqref="D19:D21 D26">
    <cfRule type="duplicateValues" dxfId="3" priority="3"/>
    <cfRule type="duplicateValues" dxfId="2" priority="4"/>
  </conditionalFormatting>
  <pageMargins left="0.70866141732283472" right="0.70866141732283472" top="0.74803149606299213" bottom="0.74803149606299213" header="0.31496062992125984" footer="0.31496062992125984"/>
  <pageSetup paperSize="257" scale="24" fitToWidth="2" fitToHeight="2" orientation="landscape" r:id="rId1"/>
  <colBreaks count="1" manualBreakCount="1">
    <brk id="16" max="144" man="1"/>
  </col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2"/>
  <sheetViews>
    <sheetView zoomScale="60" zoomScaleNormal="60" workbookViewId="0">
      <selection activeCell="E6" sqref="E6:E8"/>
    </sheetView>
  </sheetViews>
  <sheetFormatPr baseColWidth="10" defaultColWidth="9.140625" defaultRowHeight="15" x14ac:dyDescent="0.25"/>
  <cols>
    <col min="1" max="1" width="5.42578125" style="52" customWidth="1"/>
    <col min="2" max="2" width="32" style="52" customWidth="1"/>
    <col min="3" max="3" width="45.5703125" style="52" customWidth="1"/>
    <col min="4" max="4" width="27.28515625" style="6" customWidth="1"/>
    <col min="5" max="5" width="46.42578125" style="30" customWidth="1"/>
    <col min="6" max="6" width="58.5703125" style="30" customWidth="1"/>
    <col min="7" max="7" width="50.5703125" style="30" customWidth="1"/>
    <col min="8" max="8" width="42.140625" style="30" customWidth="1"/>
    <col min="9" max="9" width="40" style="30" customWidth="1"/>
    <col min="10" max="10" width="32.140625" style="7" customWidth="1"/>
    <col min="11" max="11" width="18.85546875" style="11" customWidth="1"/>
    <col min="12" max="12" width="32.140625" style="7" customWidth="1"/>
    <col min="13" max="13" width="18.85546875" style="56" customWidth="1"/>
    <col min="14" max="16384" width="9.140625" style="30"/>
  </cols>
  <sheetData>
    <row r="2" spans="1:13" s="24" customFormat="1" ht="69" customHeight="1" thickBot="1" x14ac:dyDescent="0.3">
      <c r="A2" s="338" t="s">
        <v>129</v>
      </c>
      <c r="B2" s="338"/>
      <c r="C2" s="338"/>
      <c r="D2" s="338"/>
      <c r="E2" s="338"/>
      <c r="F2" s="338"/>
      <c r="G2" s="338"/>
      <c r="H2" s="338"/>
      <c r="I2" s="338"/>
      <c r="J2" s="338"/>
      <c r="K2" s="338"/>
      <c r="L2" s="55"/>
      <c r="M2" s="55"/>
    </row>
    <row r="3" spans="1:13" s="24" customFormat="1" ht="46.5" customHeight="1" thickBot="1" x14ac:dyDescent="0.3">
      <c r="A3" s="25"/>
      <c r="B3" s="380" t="s">
        <v>222</v>
      </c>
      <c r="C3" s="380"/>
      <c r="D3" s="380"/>
      <c r="E3" s="380"/>
      <c r="F3" s="380"/>
      <c r="G3" s="380"/>
      <c r="H3" s="380"/>
      <c r="I3" s="381"/>
      <c r="J3" s="390">
        <f>SUBTOTAL(9,J6:J868)</f>
        <v>1684088.0099999998</v>
      </c>
      <c r="K3" s="391"/>
      <c r="L3" s="392">
        <f>SUBTOTAL(9,L6:L868)</f>
        <v>0</v>
      </c>
      <c r="M3" s="393"/>
    </row>
    <row r="4" spans="1:13" s="24" customFormat="1" ht="38.25" customHeight="1" x14ac:dyDescent="0.25">
      <c r="A4" s="345" t="s">
        <v>17</v>
      </c>
      <c r="B4" s="347" t="s">
        <v>0</v>
      </c>
      <c r="C4" s="347" t="s">
        <v>1</v>
      </c>
      <c r="D4" s="347" t="s">
        <v>4</v>
      </c>
      <c r="E4" s="347"/>
      <c r="F4" s="347" t="s">
        <v>173</v>
      </c>
      <c r="G4" s="347" t="s">
        <v>174</v>
      </c>
      <c r="H4" s="347" t="s">
        <v>8</v>
      </c>
      <c r="I4" s="353" t="s">
        <v>225</v>
      </c>
      <c r="J4" s="349" t="s">
        <v>7</v>
      </c>
      <c r="K4" s="350"/>
      <c r="L4" s="349" t="s">
        <v>140</v>
      </c>
      <c r="M4" s="350"/>
    </row>
    <row r="5" spans="1:13" s="24" customFormat="1" ht="30.75" customHeight="1" thickBot="1" x14ac:dyDescent="0.3">
      <c r="A5" s="346"/>
      <c r="B5" s="348"/>
      <c r="C5" s="348"/>
      <c r="D5" s="348"/>
      <c r="E5" s="348"/>
      <c r="F5" s="348"/>
      <c r="G5" s="348"/>
      <c r="H5" s="348"/>
      <c r="I5" s="354"/>
      <c r="J5" s="4" t="s">
        <v>5</v>
      </c>
      <c r="K5" s="8" t="s">
        <v>6</v>
      </c>
      <c r="L5" s="4" t="s">
        <v>5</v>
      </c>
      <c r="M5" s="5" t="s">
        <v>6</v>
      </c>
    </row>
    <row r="6" spans="1:13" ht="30" customHeight="1" x14ac:dyDescent="0.25">
      <c r="A6" s="373">
        <v>14</v>
      </c>
      <c r="B6" s="356" t="s">
        <v>90</v>
      </c>
      <c r="C6" s="78" t="s">
        <v>90</v>
      </c>
      <c r="D6" s="313" t="s">
        <v>43</v>
      </c>
      <c r="E6" s="422" t="s">
        <v>343</v>
      </c>
      <c r="F6" s="35" t="s">
        <v>154</v>
      </c>
      <c r="G6" s="35" t="s">
        <v>31</v>
      </c>
      <c r="H6" s="35" t="s">
        <v>31</v>
      </c>
      <c r="I6" s="41" t="s">
        <v>31</v>
      </c>
      <c r="J6" s="90">
        <v>1555558.76</v>
      </c>
      <c r="K6" s="10">
        <v>0</v>
      </c>
      <c r="L6" s="90"/>
      <c r="M6" s="85"/>
    </row>
    <row r="7" spans="1:13" ht="73.5" customHeight="1" x14ac:dyDescent="0.25">
      <c r="A7" s="359"/>
      <c r="B7" s="355"/>
      <c r="C7" s="79" t="s">
        <v>336</v>
      </c>
      <c r="D7" s="304"/>
      <c r="E7" s="364"/>
      <c r="F7" s="73" t="s">
        <v>344</v>
      </c>
      <c r="G7" s="73" t="s">
        <v>337</v>
      </c>
      <c r="H7" s="73" t="s">
        <v>338</v>
      </c>
      <c r="I7" s="36" t="s">
        <v>339</v>
      </c>
      <c r="J7" s="76">
        <v>91498.12</v>
      </c>
      <c r="K7" s="75">
        <v>0</v>
      </c>
      <c r="L7" s="76"/>
      <c r="M7" s="87"/>
    </row>
    <row r="8" spans="1:13" ht="71.25" x14ac:dyDescent="0.25">
      <c r="A8" s="359"/>
      <c r="B8" s="355"/>
      <c r="C8" s="79" t="s">
        <v>91</v>
      </c>
      <c r="D8" s="304"/>
      <c r="E8" s="364"/>
      <c r="F8" s="73" t="s">
        <v>345</v>
      </c>
      <c r="G8" s="73" t="s">
        <v>340</v>
      </c>
      <c r="H8" s="73" t="s">
        <v>341</v>
      </c>
      <c r="I8" s="43" t="s">
        <v>342</v>
      </c>
      <c r="J8" s="76">
        <v>37031.129999999997</v>
      </c>
      <c r="K8" s="75">
        <v>0</v>
      </c>
      <c r="L8" s="76"/>
      <c r="M8" s="87"/>
    </row>
    <row r="9" spans="1:13" x14ac:dyDescent="0.25">
      <c r="A9" s="198"/>
      <c r="B9" s="199"/>
      <c r="C9" s="199"/>
      <c r="D9" s="202"/>
      <c r="E9" s="200"/>
      <c r="F9" s="200"/>
      <c r="G9" s="200"/>
      <c r="H9" s="200"/>
      <c r="I9" s="203"/>
      <c r="J9" s="204"/>
      <c r="K9" s="205"/>
      <c r="L9" s="204"/>
      <c r="M9" s="206"/>
    </row>
    <row r="10" spans="1:13" ht="99" customHeight="1" x14ac:dyDescent="0.25">
      <c r="C10" s="52" t="s">
        <v>131</v>
      </c>
      <c r="D10" s="344"/>
      <c r="E10" s="344"/>
      <c r="I10" s="344" t="s">
        <v>132</v>
      </c>
      <c r="J10" s="344"/>
      <c r="L10" s="6"/>
    </row>
    <row r="11" spans="1:13" s="24" customFormat="1" ht="15.75" customHeight="1" x14ac:dyDescent="0.25">
      <c r="A11" s="53"/>
      <c r="B11" s="53"/>
      <c r="C11" s="53" t="s">
        <v>469</v>
      </c>
      <c r="D11" s="6"/>
      <c r="E11" s="30"/>
      <c r="I11" s="339" t="s">
        <v>470</v>
      </c>
      <c r="J11" s="339"/>
      <c r="K11" s="12"/>
      <c r="L11" s="55"/>
      <c r="M11" s="57"/>
    </row>
    <row r="12" spans="1:13" s="24" customFormat="1" ht="36" customHeight="1" x14ac:dyDescent="0.25">
      <c r="A12" s="53"/>
      <c r="B12" s="53"/>
      <c r="C12" s="105" t="s">
        <v>130</v>
      </c>
      <c r="D12" s="6"/>
      <c r="E12" s="30"/>
      <c r="F12" s="54"/>
      <c r="G12" s="54"/>
      <c r="H12" s="54"/>
      <c r="I12" s="343" t="s">
        <v>471</v>
      </c>
      <c r="J12" s="343"/>
      <c r="K12" s="12"/>
      <c r="L12" s="55"/>
      <c r="M12" s="57"/>
    </row>
  </sheetData>
  <mergeCells count="22">
    <mergeCell ref="D10:E10"/>
    <mergeCell ref="I10:J10"/>
    <mergeCell ref="I11:J11"/>
    <mergeCell ref="I12:J12"/>
    <mergeCell ref="D6:D8"/>
    <mergeCell ref="E6:E8"/>
    <mergeCell ref="A6:A8"/>
    <mergeCell ref="B6:B8"/>
    <mergeCell ref="F4:F5"/>
    <mergeCell ref="G4:G5"/>
    <mergeCell ref="H4:H5"/>
    <mergeCell ref="I4:I5"/>
    <mergeCell ref="J4:K4"/>
    <mergeCell ref="L4:M4"/>
    <mergeCell ref="A2:K2"/>
    <mergeCell ref="B3:I3"/>
    <mergeCell ref="J3:K3"/>
    <mergeCell ref="L3:M3"/>
    <mergeCell ref="A4:A5"/>
    <mergeCell ref="B4:B5"/>
    <mergeCell ref="C4:C5"/>
    <mergeCell ref="D4:E5"/>
  </mergeCells>
  <pageMargins left="0.70866141732283472" right="0.70866141732283472" top="0.74803149606299213" bottom="0.74803149606299213" header="0.31496062992125984" footer="0.31496062992125984"/>
  <pageSetup paperSize="257" scale="24" fitToWidth="2" fitToHeight="2" orientation="landscape" r:id="rId1"/>
  <colBreaks count="1" manualBreakCount="1">
    <brk id="13" max="144" man="1"/>
  </colBreak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7"/>
  <sheetViews>
    <sheetView topLeftCell="B1" zoomScale="60" zoomScaleNormal="60" workbookViewId="0">
      <selection activeCell="E19" sqref="E19"/>
    </sheetView>
  </sheetViews>
  <sheetFormatPr baseColWidth="10" defaultColWidth="9.140625" defaultRowHeight="15" x14ac:dyDescent="0.25"/>
  <cols>
    <col min="1" max="1" width="5.42578125" style="52" customWidth="1"/>
    <col min="2" max="2" width="32" style="52" customWidth="1"/>
    <col min="3" max="3" width="45.5703125" style="52" customWidth="1"/>
    <col min="4" max="4" width="27.28515625" style="6" customWidth="1"/>
    <col min="5" max="5" width="46.42578125" style="30" customWidth="1"/>
    <col min="6" max="6" width="58.5703125" style="30" customWidth="1"/>
    <col min="7" max="7" width="50.5703125" style="30" customWidth="1"/>
    <col min="8" max="8" width="42.140625" style="30" customWidth="1"/>
    <col min="9" max="9" width="40" style="30" customWidth="1"/>
    <col min="10" max="10" width="32.140625" style="7" customWidth="1"/>
    <col min="11" max="11" width="18.85546875" style="11" customWidth="1"/>
    <col min="12" max="12" width="32.140625" style="7" customWidth="1"/>
    <col min="13" max="13" width="18.85546875" style="56" customWidth="1"/>
    <col min="14" max="16384" width="9.140625" style="30"/>
  </cols>
  <sheetData>
    <row r="2" spans="1:13" s="24" customFormat="1" ht="69" customHeight="1" thickBot="1" x14ac:dyDescent="0.3">
      <c r="A2" s="338" t="s">
        <v>129</v>
      </c>
      <c r="B2" s="338"/>
      <c r="C2" s="338"/>
      <c r="D2" s="338"/>
      <c r="E2" s="338"/>
      <c r="F2" s="338"/>
      <c r="G2" s="338"/>
      <c r="H2" s="338"/>
      <c r="I2" s="338"/>
      <c r="J2" s="338"/>
      <c r="K2" s="338"/>
      <c r="L2" s="55"/>
      <c r="M2" s="55"/>
    </row>
    <row r="3" spans="1:13" s="24" customFormat="1" ht="46.5" customHeight="1" thickBot="1" x14ac:dyDescent="0.3">
      <c r="A3" s="25"/>
      <c r="B3" s="380" t="s">
        <v>222</v>
      </c>
      <c r="C3" s="380"/>
      <c r="D3" s="380"/>
      <c r="E3" s="380"/>
      <c r="F3" s="380"/>
      <c r="G3" s="380"/>
      <c r="H3" s="380"/>
      <c r="I3" s="381"/>
      <c r="J3" s="390">
        <f>SUBTOTAL(9,J6:J869)</f>
        <v>6859558.1299999999</v>
      </c>
      <c r="K3" s="391"/>
      <c r="L3" s="392">
        <f>SUBTOTAL(9,L6:L869)</f>
        <v>0</v>
      </c>
      <c r="M3" s="393"/>
    </row>
    <row r="4" spans="1:13" s="24" customFormat="1" ht="38.25" customHeight="1" x14ac:dyDescent="0.25">
      <c r="A4" s="345" t="s">
        <v>17</v>
      </c>
      <c r="B4" s="347" t="s">
        <v>0</v>
      </c>
      <c r="C4" s="347" t="s">
        <v>1</v>
      </c>
      <c r="D4" s="347" t="s">
        <v>4</v>
      </c>
      <c r="E4" s="347"/>
      <c r="F4" s="347" t="s">
        <v>173</v>
      </c>
      <c r="G4" s="347" t="s">
        <v>174</v>
      </c>
      <c r="H4" s="347" t="s">
        <v>8</v>
      </c>
      <c r="I4" s="353" t="s">
        <v>225</v>
      </c>
      <c r="J4" s="349" t="s">
        <v>7</v>
      </c>
      <c r="K4" s="350"/>
      <c r="L4" s="349" t="s">
        <v>140</v>
      </c>
      <c r="M4" s="350"/>
    </row>
    <row r="5" spans="1:13" s="24" customFormat="1" ht="30.75" customHeight="1" thickBot="1" x14ac:dyDescent="0.3">
      <c r="A5" s="346"/>
      <c r="B5" s="348"/>
      <c r="C5" s="348"/>
      <c r="D5" s="348"/>
      <c r="E5" s="348"/>
      <c r="F5" s="348"/>
      <c r="G5" s="348"/>
      <c r="H5" s="348"/>
      <c r="I5" s="354"/>
      <c r="J5" s="4" t="s">
        <v>5</v>
      </c>
      <c r="K5" s="8" t="s">
        <v>6</v>
      </c>
      <c r="L5" s="4" t="s">
        <v>5</v>
      </c>
      <c r="M5" s="5" t="s">
        <v>6</v>
      </c>
    </row>
    <row r="6" spans="1:13" ht="28.5" customHeight="1" x14ac:dyDescent="0.25">
      <c r="A6" s="373">
        <v>15</v>
      </c>
      <c r="B6" s="356" t="s">
        <v>93</v>
      </c>
      <c r="C6" s="78" t="s">
        <v>93</v>
      </c>
      <c r="D6" s="313" t="s">
        <v>315</v>
      </c>
      <c r="E6" s="422" t="s">
        <v>316</v>
      </c>
      <c r="F6" s="35" t="s">
        <v>155</v>
      </c>
      <c r="G6" s="35" t="s">
        <v>31</v>
      </c>
      <c r="H6" s="35" t="s">
        <v>31</v>
      </c>
      <c r="I6" s="32" t="s">
        <v>31</v>
      </c>
      <c r="J6" s="90">
        <v>326046.78999999998</v>
      </c>
      <c r="K6" s="10">
        <v>0</v>
      </c>
      <c r="L6" s="90"/>
      <c r="M6" s="85"/>
    </row>
    <row r="7" spans="1:13" ht="108.75" customHeight="1" x14ac:dyDescent="0.25">
      <c r="A7" s="359"/>
      <c r="B7" s="355"/>
      <c r="C7" s="357" t="s">
        <v>95</v>
      </c>
      <c r="D7" s="316"/>
      <c r="E7" s="364"/>
      <c r="F7" s="305" t="s">
        <v>334</v>
      </c>
      <c r="G7" s="73" t="s">
        <v>317</v>
      </c>
      <c r="H7" s="73" t="s">
        <v>318</v>
      </c>
      <c r="I7" s="36" t="s">
        <v>319</v>
      </c>
      <c r="J7" s="301">
        <v>10000</v>
      </c>
      <c r="K7" s="328">
        <v>0</v>
      </c>
      <c r="L7" s="301"/>
      <c r="M7" s="303"/>
    </row>
    <row r="8" spans="1:13" ht="114.75" customHeight="1" x14ac:dyDescent="0.25">
      <c r="A8" s="359"/>
      <c r="B8" s="355"/>
      <c r="C8" s="360"/>
      <c r="D8" s="316"/>
      <c r="E8" s="364"/>
      <c r="F8" s="306"/>
      <c r="G8" s="73" t="s">
        <v>320</v>
      </c>
      <c r="H8" s="73" t="s">
        <v>321</v>
      </c>
      <c r="I8" s="36" t="s">
        <v>322</v>
      </c>
      <c r="J8" s="309"/>
      <c r="K8" s="337"/>
      <c r="L8" s="309"/>
      <c r="M8" s="395"/>
    </row>
    <row r="9" spans="1:13" ht="68.25" customHeight="1" x14ac:dyDescent="0.25">
      <c r="A9" s="375"/>
      <c r="B9" s="357"/>
      <c r="C9" s="362"/>
      <c r="D9" s="409"/>
      <c r="E9" s="305"/>
      <c r="F9" s="307"/>
      <c r="G9" s="58" t="s">
        <v>323</v>
      </c>
      <c r="H9" s="58" t="s">
        <v>324</v>
      </c>
      <c r="I9" s="39" t="s">
        <v>325</v>
      </c>
      <c r="J9" s="324"/>
      <c r="K9" s="406"/>
      <c r="L9" s="324"/>
      <c r="M9" s="405"/>
    </row>
    <row r="10" spans="1:13" ht="42.75" x14ac:dyDescent="0.25">
      <c r="A10" s="375"/>
      <c r="B10" s="357"/>
      <c r="C10" s="357" t="s">
        <v>94</v>
      </c>
      <c r="D10" s="409"/>
      <c r="E10" s="305"/>
      <c r="F10" s="305" t="s">
        <v>335</v>
      </c>
      <c r="G10" s="305" t="s">
        <v>326</v>
      </c>
      <c r="H10" s="58" t="s">
        <v>327</v>
      </c>
      <c r="I10" s="39" t="s">
        <v>328</v>
      </c>
      <c r="J10" s="301">
        <v>137681.34</v>
      </c>
      <c r="K10" s="328">
        <v>0</v>
      </c>
      <c r="L10" s="301"/>
      <c r="M10" s="303"/>
    </row>
    <row r="11" spans="1:13" ht="60.75" customHeight="1" x14ac:dyDescent="0.25">
      <c r="A11" s="375"/>
      <c r="B11" s="357"/>
      <c r="C11" s="360"/>
      <c r="D11" s="409"/>
      <c r="E11" s="305"/>
      <c r="F11" s="306"/>
      <c r="G11" s="307"/>
      <c r="H11" s="58" t="s">
        <v>329</v>
      </c>
      <c r="I11" s="39" t="s">
        <v>330</v>
      </c>
      <c r="J11" s="324"/>
      <c r="K11" s="406"/>
      <c r="L11" s="324"/>
      <c r="M11" s="405"/>
    </row>
    <row r="12" spans="1:13" ht="107.25" customHeight="1" thickBot="1" x14ac:dyDescent="0.3">
      <c r="A12" s="376"/>
      <c r="B12" s="358"/>
      <c r="C12" s="384"/>
      <c r="D12" s="317"/>
      <c r="E12" s="365"/>
      <c r="F12" s="320"/>
      <c r="G12" s="33" t="s">
        <v>331</v>
      </c>
      <c r="H12" s="33" t="s">
        <v>332</v>
      </c>
      <c r="I12" s="34" t="s">
        <v>333</v>
      </c>
      <c r="J12" s="89">
        <v>6385830</v>
      </c>
      <c r="K12" s="99">
        <v>0</v>
      </c>
      <c r="L12" s="89"/>
      <c r="M12" s="88"/>
    </row>
    <row r="13" spans="1:13" ht="99" customHeight="1" x14ac:dyDescent="0.25">
      <c r="D13" s="344"/>
      <c r="E13" s="344"/>
      <c r="L13" s="6"/>
    </row>
    <row r="14" spans="1:13" s="24" customFormat="1" ht="15.75" customHeight="1" x14ac:dyDescent="0.25">
      <c r="A14" s="53"/>
      <c r="B14" s="53"/>
      <c r="D14" s="6"/>
      <c r="E14" s="30"/>
      <c r="K14" s="12"/>
      <c r="L14" s="55"/>
      <c r="M14" s="57"/>
    </row>
    <row r="15" spans="1:13" s="24" customFormat="1" ht="36" customHeight="1" x14ac:dyDescent="0.4">
      <c r="A15" s="53"/>
      <c r="B15" s="53"/>
      <c r="D15" s="6"/>
      <c r="E15" s="452" t="s">
        <v>571</v>
      </c>
      <c r="F15" s="452"/>
      <c r="G15" s="452"/>
      <c r="H15" s="452"/>
      <c r="K15" s="12"/>
      <c r="L15" s="55"/>
      <c r="M15" s="57"/>
    </row>
    <row r="18" spans="2:14" ht="31.5" x14ac:dyDescent="0.25">
      <c r="B18" s="126" t="s">
        <v>481</v>
      </c>
      <c r="C18" s="127" t="s">
        <v>482</v>
      </c>
      <c r="D18" s="127" t="s">
        <v>483</v>
      </c>
      <c r="E18" s="126" t="s">
        <v>484</v>
      </c>
      <c r="F18" s="127" t="s">
        <v>485</v>
      </c>
      <c r="G18" s="128" t="s">
        <v>486</v>
      </c>
      <c r="H18" s="129" t="s">
        <v>487</v>
      </c>
      <c r="I18" s="129" t="s">
        <v>488</v>
      </c>
      <c r="J18" s="129" t="s">
        <v>489</v>
      </c>
      <c r="K18" s="129" t="s">
        <v>490</v>
      </c>
      <c r="L18" s="127" t="s">
        <v>572</v>
      </c>
      <c r="M18" s="207" t="s">
        <v>573</v>
      </c>
      <c r="N18" s="207" t="s">
        <v>574</v>
      </c>
    </row>
    <row r="19" spans="2:14" ht="63" x14ac:dyDescent="0.25">
      <c r="B19" s="208" t="s">
        <v>500</v>
      </c>
      <c r="C19" s="209" t="s">
        <v>501</v>
      </c>
      <c r="D19" s="210" t="s">
        <v>502</v>
      </c>
      <c r="E19" s="139" t="s">
        <v>502</v>
      </c>
      <c r="F19" s="133" t="s">
        <v>499</v>
      </c>
      <c r="G19" s="134">
        <v>1</v>
      </c>
      <c r="H19" s="135">
        <v>1</v>
      </c>
      <c r="I19" s="185">
        <v>6140230</v>
      </c>
      <c r="J19" s="137"/>
      <c r="K19" s="135">
        <v>6140230</v>
      </c>
      <c r="L19" s="211"/>
      <c r="M19" s="212"/>
      <c r="N19" s="212"/>
    </row>
    <row r="25" spans="2:14" x14ac:dyDescent="0.25">
      <c r="C25" s="52" t="s">
        <v>131</v>
      </c>
      <c r="I25" s="30" t="s">
        <v>132</v>
      </c>
      <c r="J25" s="30"/>
    </row>
    <row r="26" spans="2:14" ht="15.75" x14ac:dyDescent="0.25">
      <c r="C26" s="53" t="s">
        <v>469</v>
      </c>
      <c r="I26" s="53" t="s">
        <v>470</v>
      </c>
      <c r="J26" s="53"/>
    </row>
    <row r="27" spans="2:14" ht="31.5" x14ac:dyDescent="0.25">
      <c r="C27" s="105" t="s">
        <v>130</v>
      </c>
      <c r="I27" s="106" t="s">
        <v>471</v>
      </c>
      <c r="J27" s="106"/>
    </row>
  </sheetData>
  <protectedRanges>
    <protectedRange password="815A" sqref="K19" name="Rango1_1_4"/>
  </protectedRanges>
  <mergeCells count="33">
    <mergeCell ref="M10:M11"/>
    <mergeCell ref="M7:M9"/>
    <mergeCell ref="L7:L9"/>
    <mergeCell ref="E15:H15"/>
    <mergeCell ref="D13:E13"/>
    <mergeCell ref="F7:F9"/>
    <mergeCell ref="J7:J9"/>
    <mergeCell ref="K7:K9"/>
    <mergeCell ref="F10:F12"/>
    <mergeCell ref="G10:G11"/>
    <mergeCell ref="J10:J11"/>
    <mergeCell ref="K10:K11"/>
    <mergeCell ref="L10:L11"/>
    <mergeCell ref="A6:A12"/>
    <mergeCell ref="B6:B12"/>
    <mergeCell ref="D6:D12"/>
    <mergeCell ref="E6:E12"/>
    <mergeCell ref="C7:C9"/>
    <mergeCell ref="C10:C12"/>
    <mergeCell ref="L4:M4"/>
    <mergeCell ref="A2:K2"/>
    <mergeCell ref="B3:I3"/>
    <mergeCell ref="J3:K3"/>
    <mergeCell ref="L3:M3"/>
    <mergeCell ref="A4:A5"/>
    <mergeCell ref="B4:B5"/>
    <mergeCell ref="C4:C5"/>
    <mergeCell ref="D4:E5"/>
    <mergeCell ref="F4:F5"/>
    <mergeCell ref="G4:G5"/>
    <mergeCell ref="H4:H5"/>
    <mergeCell ref="I4:I5"/>
    <mergeCell ref="J4:K4"/>
  </mergeCells>
  <pageMargins left="0.70866141732283472" right="0.70866141732283472" top="0.74803149606299213" bottom="0.74803149606299213" header="0.31496062992125984" footer="0.31496062992125984"/>
  <pageSetup paperSize="257" scale="24" fitToWidth="2" fitToHeight="2" orientation="landscape" r:id="rId1"/>
  <colBreaks count="1" manualBreakCount="1">
    <brk id="13" max="144" man="1"/>
  </colBreaks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11"/>
  <sheetViews>
    <sheetView zoomScale="60" zoomScaleNormal="60" workbookViewId="0">
      <selection activeCell="C10" sqref="C10:D10"/>
    </sheetView>
  </sheetViews>
  <sheetFormatPr baseColWidth="10" defaultColWidth="9.140625" defaultRowHeight="15" x14ac:dyDescent="0.25"/>
  <cols>
    <col min="1" max="1" width="5.42578125" style="52" customWidth="1"/>
    <col min="2" max="2" width="32" style="52" customWidth="1"/>
    <col min="3" max="3" width="45.5703125" style="52" customWidth="1"/>
    <col min="4" max="4" width="24.85546875" style="30" customWidth="1"/>
    <col min="5" max="5" width="20.5703125" style="30" customWidth="1"/>
    <col min="6" max="6" width="35.5703125" style="30" customWidth="1"/>
    <col min="7" max="7" width="27.28515625" style="6" customWidth="1"/>
    <col min="8" max="8" width="46.42578125" style="30" customWidth="1"/>
    <col min="9" max="9" width="58.5703125" style="30" customWidth="1"/>
    <col min="10" max="10" width="50.5703125" style="30" customWidth="1"/>
    <col min="11" max="11" width="42.140625" style="30" customWidth="1"/>
    <col min="12" max="12" width="40" style="30" customWidth="1"/>
    <col min="13" max="13" width="32.140625" style="7" customWidth="1"/>
    <col min="14" max="14" width="18.85546875" style="11" customWidth="1"/>
    <col min="15" max="15" width="32.140625" style="7" customWidth="1"/>
    <col min="16" max="16" width="18.85546875" style="56" customWidth="1"/>
    <col min="17" max="16384" width="9.140625" style="30"/>
  </cols>
  <sheetData>
    <row r="2" spans="1:16" s="24" customFormat="1" ht="69" customHeight="1" thickBot="1" x14ac:dyDescent="0.3">
      <c r="A2" s="338" t="s">
        <v>129</v>
      </c>
      <c r="B2" s="338"/>
      <c r="C2" s="338"/>
      <c r="D2" s="338"/>
      <c r="E2" s="338"/>
      <c r="F2" s="338"/>
      <c r="G2" s="338"/>
      <c r="H2" s="338"/>
      <c r="I2" s="338"/>
      <c r="J2" s="338"/>
      <c r="K2" s="338"/>
      <c r="L2" s="338"/>
      <c r="M2" s="338"/>
      <c r="N2" s="338"/>
      <c r="O2" s="55"/>
      <c r="P2" s="55"/>
    </row>
    <row r="3" spans="1:16" s="24" customFormat="1" ht="46.5" customHeight="1" thickBot="1" x14ac:dyDescent="0.3">
      <c r="A3" s="25"/>
      <c r="B3" s="380" t="s">
        <v>222</v>
      </c>
      <c r="C3" s="380"/>
      <c r="D3" s="380"/>
      <c r="E3" s="380"/>
      <c r="F3" s="380"/>
      <c r="G3" s="380"/>
      <c r="H3" s="380"/>
      <c r="I3" s="380"/>
      <c r="J3" s="380"/>
      <c r="K3" s="380"/>
      <c r="L3" s="381"/>
      <c r="M3" s="390">
        <f>SUBTOTAL(9,M6:M867)</f>
        <v>238203.57</v>
      </c>
      <c r="N3" s="391"/>
      <c r="O3" s="392">
        <f>SUBTOTAL(9,O6:O867)</f>
        <v>0</v>
      </c>
      <c r="P3" s="393"/>
    </row>
    <row r="4" spans="1:16" s="24" customFormat="1" ht="38.25" customHeight="1" x14ac:dyDescent="0.25">
      <c r="A4" s="345" t="s">
        <v>17</v>
      </c>
      <c r="B4" s="347" t="s">
        <v>0</v>
      </c>
      <c r="C4" s="347" t="s">
        <v>1</v>
      </c>
      <c r="D4" s="347" t="s">
        <v>3</v>
      </c>
      <c r="E4" s="347" t="s">
        <v>2</v>
      </c>
      <c r="F4" s="347"/>
      <c r="G4" s="347" t="s">
        <v>4</v>
      </c>
      <c r="H4" s="347"/>
      <c r="I4" s="347" t="s">
        <v>173</v>
      </c>
      <c r="J4" s="347" t="s">
        <v>174</v>
      </c>
      <c r="K4" s="347" t="s">
        <v>8</v>
      </c>
      <c r="L4" s="353" t="s">
        <v>225</v>
      </c>
      <c r="M4" s="349" t="s">
        <v>7</v>
      </c>
      <c r="N4" s="350"/>
      <c r="O4" s="349" t="s">
        <v>140</v>
      </c>
      <c r="P4" s="350"/>
    </row>
    <row r="5" spans="1:16" s="24" customFormat="1" ht="30.75" customHeight="1" thickBot="1" x14ac:dyDescent="0.3">
      <c r="A5" s="346"/>
      <c r="B5" s="348"/>
      <c r="C5" s="348"/>
      <c r="D5" s="348"/>
      <c r="E5" s="348"/>
      <c r="F5" s="348"/>
      <c r="G5" s="348"/>
      <c r="H5" s="348"/>
      <c r="I5" s="348"/>
      <c r="J5" s="348"/>
      <c r="K5" s="348"/>
      <c r="L5" s="354"/>
      <c r="M5" s="4" t="s">
        <v>5</v>
      </c>
      <c r="N5" s="8" t="s">
        <v>6</v>
      </c>
      <c r="O5" s="4" t="s">
        <v>5</v>
      </c>
      <c r="P5" s="5" t="s">
        <v>6</v>
      </c>
    </row>
    <row r="6" spans="1:16" ht="45" customHeight="1" x14ac:dyDescent="0.25">
      <c r="A6" s="373">
        <v>16</v>
      </c>
      <c r="B6" s="356" t="s">
        <v>97</v>
      </c>
      <c r="C6" s="356" t="s">
        <v>97</v>
      </c>
      <c r="D6" s="422" t="s">
        <v>10</v>
      </c>
      <c r="E6" s="427" t="s">
        <v>11</v>
      </c>
      <c r="F6" s="422" t="s">
        <v>12</v>
      </c>
      <c r="G6" s="315" t="s">
        <v>13</v>
      </c>
      <c r="H6" s="422" t="s">
        <v>14</v>
      </c>
      <c r="I6" s="35" t="s">
        <v>156</v>
      </c>
      <c r="J6" s="35" t="s">
        <v>98</v>
      </c>
      <c r="K6" s="35" t="s">
        <v>31</v>
      </c>
      <c r="L6" s="41" t="s">
        <v>31</v>
      </c>
      <c r="M6" s="90">
        <v>195579.79</v>
      </c>
      <c r="N6" s="10">
        <v>0</v>
      </c>
      <c r="O6" s="430"/>
      <c r="P6" s="394"/>
    </row>
    <row r="7" spans="1:16" ht="84.75" customHeight="1" thickBot="1" x14ac:dyDescent="0.3">
      <c r="A7" s="376"/>
      <c r="B7" s="358"/>
      <c r="C7" s="358"/>
      <c r="D7" s="365"/>
      <c r="E7" s="429"/>
      <c r="F7" s="365"/>
      <c r="G7" s="317"/>
      <c r="H7" s="365"/>
      <c r="I7" s="33" t="s">
        <v>435</v>
      </c>
      <c r="J7" s="33" t="s">
        <v>436</v>
      </c>
      <c r="K7" s="33" t="s">
        <v>437</v>
      </c>
      <c r="L7" s="34" t="s">
        <v>436</v>
      </c>
      <c r="M7" s="89">
        <v>42623.78</v>
      </c>
      <c r="N7" s="99">
        <v>0</v>
      </c>
      <c r="O7" s="431"/>
      <c r="P7" s="407"/>
    </row>
    <row r="8" spans="1:16" ht="84.75" customHeight="1" x14ac:dyDescent="0.25">
      <c r="A8" s="198"/>
      <c r="B8" s="199"/>
      <c r="C8" s="199"/>
      <c r="D8" s="200"/>
      <c r="E8" s="201"/>
      <c r="F8" s="200"/>
      <c r="G8" s="206"/>
      <c r="H8" s="200"/>
      <c r="I8" s="200"/>
      <c r="J8" s="200"/>
      <c r="K8" s="200"/>
      <c r="L8" s="200"/>
      <c r="M8" s="204"/>
      <c r="N8" s="205"/>
      <c r="O8" s="204"/>
      <c r="P8" s="206"/>
    </row>
    <row r="9" spans="1:16" ht="99" customHeight="1" x14ac:dyDescent="0.25">
      <c r="C9" s="341" t="s">
        <v>131</v>
      </c>
      <c r="D9" s="341"/>
      <c r="G9" s="344"/>
      <c r="H9" s="344"/>
      <c r="L9" s="344" t="s">
        <v>132</v>
      </c>
      <c r="M9" s="344"/>
      <c r="O9" s="6"/>
    </row>
    <row r="10" spans="1:16" s="24" customFormat="1" ht="15.75" customHeight="1" x14ac:dyDescent="0.25">
      <c r="A10" s="53"/>
      <c r="B10" s="53"/>
      <c r="C10" s="339" t="s">
        <v>469</v>
      </c>
      <c r="D10" s="339"/>
      <c r="G10" s="6"/>
      <c r="H10" s="30"/>
      <c r="L10" s="339" t="s">
        <v>470</v>
      </c>
      <c r="M10" s="339"/>
      <c r="N10" s="12"/>
      <c r="O10" s="55"/>
      <c r="P10" s="57"/>
    </row>
    <row r="11" spans="1:16" s="24" customFormat="1" ht="36" customHeight="1" x14ac:dyDescent="0.25">
      <c r="A11" s="53"/>
      <c r="B11" s="53"/>
      <c r="C11" s="340" t="s">
        <v>130</v>
      </c>
      <c r="D11" s="340"/>
      <c r="G11" s="6"/>
      <c r="H11" s="30"/>
      <c r="I11" s="54"/>
      <c r="J11" s="54"/>
      <c r="K11" s="54"/>
      <c r="L11" s="343" t="s">
        <v>471</v>
      </c>
      <c r="M11" s="343"/>
      <c r="N11" s="12"/>
      <c r="O11" s="55"/>
      <c r="P11" s="57"/>
    </row>
  </sheetData>
  <mergeCells count="33">
    <mergeCell ref="C11:D11"/>
    <mergeCell ref="L11:M11"/>
    <mergeCell ref="G6:G7"/>
    <mergeCell ref="H6:H7"/>
    <mergeCell ref="O6:O7"/>
    <mergeCell ref="C9:D9"/>
    <mergeCell ref="G9:H9"/>
    <mergeCell ref="L9:M9"/>
    <mergeCell ref="C10:D10"/>
    <mergeCell ref="L10:M10"/>
    <mergeCell ref="P6:P7"/>
    <mergeCell ref="A6:A7"/>
    <mergeCell ref="B6:B7"/>
    <mergeCell ref="C6:C7"/>
    <mergeCell ref="D6:D7"/>
    <mergeCell ref="E6:E7"/>
    <mergeCell ref="F6:F7"/>
    <mergeCell ref="O4:P4"/>
    <mergeCell ref="A2:N2"/>
    <mergeCell ref="B3:L3"/>
    <mergeCell ref="M3:N3"/>
    <mergeCell ref="O3:P3"/>
    <mergeCell ref="A4:A5"/>
    <mergeCell ref="B4:B5"/>
    <mergeCell ref="C4:C5"/>
    <mergeCell ref="D4:D5"/>
    <mergeCell ref="E4:F5"/>
    <mergeCell ref="G4:H5"/>
    <mergeCell ref="I4:I5"/>
    <mergeCell ref="J4:J5"/>
    <mergeCell ref="K4:K5"/>
    <mergeCell ref="L4:L5"/>
    <mergeCell ref="M4:N4"/>
  </mergeCells>
  <pageMargins left="0.70866141732283472" right="0.70866141732283472" top="0.74803149606299213" bottom="0.74803149606299213" header="0.31496062992125984" footer="0.31496062992125984"/>
  <pageSetup paperSize="257" scale="24" fitToWidth="2" fitToHeight="2" orientation="landscape" r:id="rId1"/>
  <colBreaks count="1" manualBreakCount="1">
    <brk id="16" max="144" man="1"/>
  </colBreaks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31"/>
  <sheetViews>
    <sheetView topLeftCell="A28" zoomScale="60" zoomScaleNormal="60" workbookViewId="0">
      <selection activeCell="I27" sqref="I27"/>
    </sheetView>
  </sheetViews>
  <sheetFormatPr baseColWidth="10" defaultColWidth="9.140625" defaultRowHeight="15" x14ac:dyDescent="0.25"/>
  <cols>
    <col min="1" max="1" width="5.42578125" style="52" customWidth="1"/>
    <col min="2" max="2" width="32" style="52" customWidth="1"/>
    <col min="3" max="3" width="45.5703125" style="52" customWidth="1"/>
    <col min="4" max="4" width="24.85546875" style="30" customWidth="1"/>
    <col min="5" max="5" width="20.5703125" style="30" customWidth="1"/>
    <col min="6" max="6" width="35.5703125" style="30" customWidth="1"/>
    <col min="7" max="7" width="27.28515625" style="6" customWidth="1"/>
    <col min="8" max="8" width="46.42578125" style="30" customWidth="1"/>
    <col min="9" max="9" width="58.5703125" style="30" customWidth="1"/>
    <col min="10" max="10" width="50.5703125" style="30" customWidth="1"/>
    <col min="11" max="11" width="42.140625" style="30" customWidth="1"/>
    <col min="12" max="12" width="40" style="30" customWidth="1"/>
    <col min="13" max="13" width="32.140625" style="7" customWidth="1"/>
    <col min="14" max="14" width="18.85546875" style="11" customWidth="1"/>
    <col min="15" max="15" width="32.140625" style="7" customWidth="1"/>
    <col min="16" max="16" width="18.85546875" style="56" customWidth="1"/>
    <col min="17" max="16384" width="9.140625" style="30"/>
  </cols>
  <sheetData>
    <row r="2" spans="1:16" s="24" customFormat="1" ht="69" customHeight="1" thickBot="1" x14ac:dyDescent="0.3">
      <c r="A2" s="338" t="s">
        <v>129</v>
      </c>
      <c r="B2" s="338"/>
      <c r="C2" s="338"/>
      <c r="D2" s="338"/>
      <c r="E2" s="338"/>
      <c r="F2" s="338"/>
      <c r="G2" s="338"/>
      <c r="H2" s="338"/>
      <c r="I2" s="338"/>
      <c r="J2" s="338"/>
      <c r="K2" s="338"/>
      <c r="L2" s="338"/>
      <c r="M2" s="338"/>
      <c r="N2" s="338"/>
      <c r="O2" s="55"/>
      <c r="P2" s="55"/>
    </row>
    <row r="3" spans="1:16" s="24" customFormat="1" ht="46.5" customHeight="1" thickBot="1" x14ac:dyDescent="0.3">
      <c r="A3" s="25"/>
      <c r="B3" s="380" t="s">
        <v>222</v>
      </c>
      <c r="C3" s="380"/>
      <c r="D3" s="380"/>
      <c r="E3" s="380"/>
      <c r="F3" s="380"/>
      <c r="G3" s="380"/>
      <c r="H3" s="380"/>
      <c r="I3" s="380"/>
      <c r="J3" s="380"/>
      <c r="K3" s="380"/>
      <c r="L3" s="381"/>
      <c r="M3" s="390">
        <f>SUBTOTAL(9,M6:M864)</f>
        <v>8891905.3367999997</v>
      </c>
      <c r="N3" s="391"/>
      <c r="O3" s="392">
        <f>SUBTOTAL(9,O6:O864)</f>
        <v>0</v>
      </c>
      <c r="P3" s="393"/>
    </row>
    <row r="4" spans="1:16" s="24" customFormat="1" ht="38.25" customHeight="1" x14ac:dyDescent="0.25">
      <c r="A4" s="345" t="s">
        <v>17</v>
      </c>
      <c r="B4" s="347" t="s">
        <v>0</v>
      </c>
      <c r="C4" s="347" t="s">
        <v>1</v>
      </c>
      <c r="D4" s="347" t="s">
        <v>3</v>
      </c>
      <c r="E4" s="347" t="s">
        <v>2</v>
      </c>
      <c r="F4" s="347"/>
      <c r="G4" s="347" t="s">
        <v>4</v>
      </c>
      <c r="H4" s="347"/>
      <c r="I4" s="347" t="s">
        <v>173</v>
      </c>
      <c r="J4" s="347" t="s">
        <v>174</v>
      </c>
      <c r="K4" s="347" t="s">
        <v>8</v>
      </c>
      <c r="L4" s="353" t="s">
        <v>225</v>
      </c>
      <c r="M4" s="349" t="s">
        <v>7</v>
      </c>
      <c r="N4" s="350"/>
      <c r="O4" s="349" t="s">
        <v>140</v>
      </c>
      <c r="P4" s="350"/>
    </row>
    <row r="5" spans="1:16" s="24" customFormat="1" ht="30.75" customHeight="1" thickBot="1" x14ac:dyDescent="0.3">
      <c r="A5" s="346"/>
      <c r="B5" s="348"/>
      <c r="C5" s="348"/>
      <c r="D5" s="348"/>
      <c r="E5" s="348"/>
      <c r="F5" s="348"/>
      <c r="G5" s="348"/>
      <c r="H5" s="348"/>
      <c r="I5" s="348"/>
      <c r="J5" s="348"/>
      <c r="K5" s="348"/>
      <c r="L5" s="354"/>
      <c r="M5" s="4" t="s">
        <v>5</v>
      </c>
      <c r="N5" s="8" t="s">
        <v>6</v>
      </c>
      <c r="O5" s="4" t="s">
        <v>5</v>
      </c>
      <c r="P5" s="5" t="s">
        <v>6</v>
      </c>
    </row>
    <row r="6" spans="1:16" ht="30" customHeight="1" x14ac:dyDescent="0.25">
      <c r="A6" s="373">
        <v>17</v>
      </c>
      <c r="B6" s="356" t="s">
        <v>99</v>
      </c>
      <c r="C6" s="72" t="s">
        <v>99</v>
      </c>
      <c r="D6" s="422" t="s">
        <v>70</v>
      </c>
      <c r="E6" s="422" t="s">
        <v>409</v>
      </c>
      <c r="F6" s="422" t="s">
        <v>410</v>
      </c>
      <c r="G6" s="313" t="s">
        <v>43</v>
      </c>
      <c r="H6" s="422" t="s">
        <v>411</v>
      </c>
      <c r="I6" s="35" t="s">
        <v>157</v>
      </c>
      <c r="J6" s="35"/>
      <c r="K6" s="35" t="s">
        <v>31</v>
      </c>
      <c r="L6" s="32" t="s">
        <v>31</v>
      </c>
      <c r="M6" s="63">
        <v>1716697.59</v>
      </c>
      <c r="N6" s="67">
        <v>0</v>
      </c>
      <c r="O6" s="434"/>
      <c r="P6" s="394"/>
    </row>
    <row r="7" spans="1:16" ht="59.25" customHeight="1" x14ac:dyDescent="0.25">
      <c r="A7" s="374"/>
      <c r="B7" s="362"/>
      <c r="C7" s="355" t="s">
        <v>101</v>
      </c>
      <c r="D7" s="307"/>
      <c r="E7" s="432"/>
      <c r="F7" s="307"/>
      <c r="G7" s="322"/>
      <c r="H7" s="307"/>
      <c r="I7" s="305" t="s">
        <v>427</v>
      </c>
      <c r="J7" s="60" t="s">
        <v>412</v>
      </c>
      <c r="K7" s="60"/>
      <c r="L7" s="38" t="s">
        <v>413</v>
      </c>
      <c r="M7" s="76">
        <v>33524.800000000003</v>
      </c>
      <c r="N7" s="75">
        <v>0</v>
      </c>
      <c r="O7" s="435"/>
      <c r="P7" s="405"/>
    </row>
    <row r="8" spans="1:16" ht="90.75" customHeight="1" x14ac:dyDescent="0.25">
      <c r="A8" s="374"/>
      <c r="B8" s="362"/>
      <c r="C8" s="355"/>
      <c r="D8" s="307"/>
      <c r="E8" s="432"/>
      <c r="F8" s="307"/>
      <c r="G8" s="322"/>
      <c r="H8" s="307"/>
      <c r="I8" s="307"/>
      <c r="J8" s="60" t="s">
        <v>414</v>
      </c>
      <c r="K8" s="60" t="s">
        <v>415</v>
      </c>
      <c r="L8" s="38" t="s">
        <v>416</v>
      </c>
      <c r="M8" s="76">
        <v>70000</v>
      </c>
      <c r="N8" s="75">
        <v>0</v>
      </c>
      <c r="O8" s="71"/>
      <c r="P8" s="94"/>
    </row>
    <row r="9" spans="1:16" ht="78.75" customHeight="1" x14ac:dyDescent="0.25">
      <c r="A9" s="359"/>
      <c r="B9" s="355"/>
      <c r="C9" s="357" t="s">
        <v>100</v>
      </c>
      <c r="D9" s="364"/>
      <c r="E9" s="428"/>
      <c r="F9" s="364"/>
      <c r="G9" s="304"/>
      <c r="H9" s="364"/>
      <c r="I9" s="305" t="s">
        <v>478</v>
      </c>
      <c r="J9" s="73" t="s">
        <v>417</v>
      </c>
      <c r="K9" s="73" t="s">
        <v>160</v>
      </c>
      <c r="L9" s="36" t="s">
        <v>159</v>
      </c>
      <c r="M9" s="76">
        <v>12566</v>
      </c>
      <c r="N9" s="75">
        <v>0</v>
      </c>
      <c r="O9" s="297"/>
      <c r="P9" s="303"/>
    </row>
    <row r="10" spans="1:16" ht="70.5" customHeight="1" x14ac:dyDescent="0.25">
      <c r="A10" s="359"/>
      <c r="B10" s="355"/>
      <c r="C10" s="362"/>
      <c r="D10" s="364"/>
      <c r="E10" s="428"/>
      <c r="F10" s="364"/>
      <c r="G10" s="304"/>
      <c r="H10" s="364"/>
      <c r="I10" s="307"/>
      <c r="J10" s="73" t="s">
        <v>429</v>
      </c>
      <c r="K10" s="73" t="s">
        <v>418</v>
      </c>
      <c r="L10" s="36" t="s">
        <v>434</v>
      </c>
      <c r="M10" s="76">
        <v>1449.27</v>
      </c>
      <c r="N10" s="75">
        <v>0</v>
      </c>
      <c r="O10" s="435"/>
      <c r="P10" s="405"/>
    </row>
    <row r="11" spans="1:16" ht="63" customHeight="1" x14ac:dyDescent="0.25">
      <c r="A11" s="359"/>
      <c r="B11" s="355"/>
      <c r="C11" s="357" t="s">
        <v>103</v>
      </c>
      <c r="D11" s="364"/>
      <c r="E11" s="428"/>
      <c r="F11" s="364"/>
      <c r="G11" s="304"/>
      <c r="H11" s="364"/>
      <c r="I11" s="73" t="s">
        <v>161</v>
      </c>
      <c r="J11" s="73" t="s">
        <v>430</v>
      </c>
      <c r="K11" s="73" t="s">
        <v>432</v>
      </c>
      <c r="L11" s="36" t="s">
        <v>433</v>
      </c>
      <c r="M11" s="76">
        <v>3978219.8399999994</v>
      </c>
      <c r="N11" s="75">
        <v>0</v>
      </c>
      <c r="O11" s="95"/>
      <c r="P11" s="87"/>
    </row>
    <row r="12" spans="1:16" ht="95.25" customHeight="1" x14ac:dyDescent="0.25">
      <c r="A12" s="359"/>
      <c r="B12" s="355"/>
      <c r="C12" s="362"/>
      <c r="D12" s="364"/>
      <c r="E12" s="428"/>
      <c r="F12" s="364"/>
      <c r="G12" s="304"/>
      <c r="H12" s="364"/>
      <c r="I12" s="305" t="s">
        <v>428</v>
      </c>
      <c r="J12" s="73" t="s">
        <v>431</v>
      </c>
      <c r="K12" s="73" t="s">
        <v>163</v>
      </c>
      <c r="L12" s="36" t="s">
        <v>162</v>
      </c>
      <c r="M12" s="76">
        <v>914927.49679999996</v>
      </c>
      <c r="N12" s="75">
        <v>0</v>
      </c>
      <c r="O12" s="95"/>
      <c r="P12" s="87"/>
    </row>
    <row r="13" spans="1:16" ht="42.75" x14ac:dyDescent="0.25">
      <c r="A13" s="359"/>
      <c r="B13" s="355"/>
      <c r="C13" s="79" t="s">
        <v>102</v>
      </c>
      <c r="D13" s="364"/>
      <c r="E13" s="428"/>
      <c r="F13" s="364"/>
      <c r="G13" s="304"/>
      <c r="H13" s="364"/>
      <c r="I13" s="306"/>
      <c r="J13" s="305" t="s">
        <v>164</v>
      </c>
      <c r="K13" s="73" t="s">
        <v>419</v>
      </c>
      <c r="L13" s="36" t="s">
        <v>420</v>
      </c>
      <c r="M13" s="76">
        <v>17170</v>
      </c>
      <c r="N13" s="75">
        <v>0</v>
      </c>
      <c r="O13" s="95"/>
      <c r="P13" s="87"/>
    </row>
    <row r="14" spans="1:16" ht="42.75" x14ac:dyDescent="0.25">
      <c r="A14" s="375"/>
      <c r="B14" s="357"/>
      <c r="C14" s="68"/>
      <c r="D14" s="305"/>
      <c r="E14" s="433"/>
      <c r="F14" s="305"/>
      <c r="G14" s="325"/>
      <c r="H14" s="305"/>
      <c r="I14" s="306"/>
      <c r="J14" s="306"/>
      <c r="K14" s="60" t="s">
        <v>166</v>
      </c>
      <c r="L14" s="38" t="s">
        <v>165</v>
      </c>
      <c r="M14" s="76"/>
      <c r="N14" s="75">
        <v>0</v>
      </c>
      <c r="O14" s="93"/>
      <c r="P14" s="96"/>
    </row>
    <row r="15" spans="1:16" ht="85.5" x14ac:dyDescent="0.25">
      <c r="A15" s="375"/>
      <c r="B15" s="357"/>
      <c r="C15" s="68"/>
      <c r="D15" s="305"/>
      <c r="E15" s="433"/>
      <c r="F15" s="305"/>
      <c r="G15" s="325"/>
      <c r="H15" s="305"/>
      <c r="I15" s="306"/>
      <c r="J15" s="59" t="s">
        <v>421</v>
      </c>
      <c r="K15" s="60" t="s">
        <v>422</v>
      </c>
      <c r="L15" s="38" t="s">
        <v>423</v>
      </c>
      <c r="M15" s="76">
        <v>80000</v>
      </c>
      <c r="N15" s="75">
        <v>0</v>
      </c>
      <c r="O15" s="93"/>
      <c r="P15" s="96"/>
    </row>
    <row r="16" spans="1:16" ht="72" thickBot="1" x14ac:dyDescent="0.3">
      <c r="A16" s="376"/>
      <c r="B16" s="358"/>
      <c r="C16" s="80" t="s">
        <v>104</v>
      </c>
      <c r="D16" s="365"/>
      <c r="E16" s="429"/>
      <c r="F16" s="365"/>
      <c r="G16" s="314"/>
      <c r="H16" s="365"/>
      <c r="I16" s="320"/>
      <c r="J16" s="61" t="s">
        <v>424</v>
      </c>
      <c r="K16" s="60" t="s">
        <v>425</v>
      </c>
      <c r="L16" s="38" t="s">
        <v>426</v>
      </c>
      <c r="M16" s="89">
        <v>2067350.3399999999</v>
      </c>
      <c r="N16" s="99">
        <v>0</v>
      </c>
      <c r="O16" s="92"/>
      <c r="P16" s="88"/>
    </row>
    <row r="17" spans="1:18" ht="99" customHeight="1" x14ac:dyDescent="0.25">
      <c r="C17" s="341" t="s">
        <v>131</v>
      </c>
      <c r="D17" s="341"/>
      <c r="G17" s="344"/>
      <c r="H17" s="344"/>
      <c r="L17" s="344" t="s">
        <v>132</v>
      </c>
      <c r="M17" s="344"/>
      <c r="O17" s="6"/>
    </row>
    <row r="18" spans="1:18" s="24" customFormat="1" ht="15.75" customHeight="1" x14ac:dyDescent="0.25">
      <c r="A18" s="53"/>
      <c r="B18" s="53"/>
      <c r="C18" s="339" t="s">
        <v>469</v>
      </c>
      <c r="D18" s="339"/>
      <c r="F18" s="452" t="s">
        <v>570</v>
      </c>
      <c r="G18" s="452"/>
      <c r="H18" s="452"/>
      <c r="I18" s="452"/>
      <c r="L18" s="339" t="s">
        <v>470</v>
      </c>
      <c r="M18" s="339"/>
      <c r="N18" s="12"/>
      <c r="O18" s="55"/>
      <c r="P18" s="57"/>
    </row>
    <row r="19" spans="1:18" s="24" customFormat="1" ht="36" customHeight="1" x14ac:dyDescent="0.25">
      <c r="A19" s="53"/>
      <c r="B19" s="53"/>
      <c r="C19" s="340" t="s">
        <v>130</v>
      </c>
      <c r="D19" s="340"/>
      <c r="F19" s="452"/>
      <c r="G19" s="452"/>
      <c r="H19" s="452"/>
      <c r="I19" s="452"/>
      <c r="J19" s="54"/>
      <c r="K19" s="54"/>
      <c r="L19" s="343" t="s">
        <v>471</v>
      </c>
      <c r="M19" s="343"/>
      <c r="N19" s="12"/>
      <c r="O19" s="55"/>
      <c r="P19" s="57"/>
    </row>
    <row r="21" spans="1:18" ht="41.25" customHeight="1" x14ac:dyDescent="0.25">
      <c r="B21" s="126" t="s">
        <v>481</v>
      </c>
      <c r="C21" s="127" t="s">
        <v>482</v>
      </c>
      <c r="D21" s="127" t="s">
        <v>483</v>
      </c>
      <c r="E21" s="126" t="s">
        <v>484</v>
      </c>
      <c r="F21" s="127" t="s">
        <v>485</v>
      </c>
      <c r="G21" s="128" t="s">
        <v>486</v>
      </c>
      <c r="H21" s="129" t="s">
        <v>487</v>
      </c>
      <c r="I21" s="129" t="s">
        <v>488</v>
      </c>
      <c r="J21" s="129" t="s">
        <v>489</v>
      </c>
      <c r="K21" s="129" t="s">
        <v>490</v>
      </c>
      <c r="M21" s="30"/>
      <c r="N21" s="30"/>
    </row>
    <row r="22" spans="1:18" ht="261" customHeight="1" x14ac:dyDescent="0.25">
      <c r="B22" s="182" t="s">
        <v>530</v>
      </c>
      <c r="C22" s="131" t="s">
        <v>531</v>
      </c>
      <c r="D22" s="132" t="s">
        <v>532</v>
      </c>
      <c r="E22" s="191" t="s">
        <v>533</v>
      </c>
      <c r="F22" s="133" t="s">
        <v>520</v>
      </c>
      <c r="G22" s="134">
        <v>1</v>
      </c>
      <c r="H22" s="185">
        <v>30000</v>
      </c>
      <c r="I22" s="185">
        <v>30000</v>
      </c>
      <c r="J22" s="137"/>
      <c r="K22" s="135">
        <v>30000</v>
      </c>
      <c r="M22" s="30"/>
      <c r="N22" s="30"/>
    </row>
    <row r="24" spans="1:18" ht="46.5" customHeight="1" x14ac:dyDescent="0.4">
      <c r="F24" s="196" t="s">
        <v>571</v>
      </c>
      <c r="G24" s="196"/>
      <c r="H24" s="196"/>
      <c r="I24" s="196"/>
    </row>
    <row r="25" spans="1:18" ht="15" customHeight="1" x14ac:dyDescent="0.4">
      <c r="F25" s="196"/>
      <c r="G25" s="196"/>
      <c r="H25" s="196"/>
      <c r="I25" s="196"/>
    </row>
    <row r="26" spans="1:18" ht="28.5" customHeight="1" x14ac:dyDescent="0.25">
      <c r="B26" s="126" t="s">
        <v>481</v>
      </c>
      <c r="C26" s="127" t="s">
        <v>482</v>
      </c>
      <c r="D26" s="127" t="s">
        <v>483</v>
      </c>
      <c r="E26" s="126" t="s">
        <v>484</v>
      </c>
      <c r="F26" s="127" t="s">
        <v>485</v>
      </c>
      <c r="G26" s="128" t="s">
        <v>486</v>
      </c>
      <c r="H26" s="129" t="s">
        <v>487</v>
      </c>
      <c r="I26" s="129" t="s">
        <v>488</v>
      </c>
      <c r="J26" s="129" t="s">
        <v>489</v>
      </c>
      <c r="K26" s="129" t="s">
        <v>490</v>
      </c>
    </row>
    <row r="27" spans="1:18" ht="240" x14ac:dyDescent="0.25">
      <c r="B27" s="178" t="s">
        <v>516</v>
      </c>
      <c r="C27" s="152" t="s">
        <v>517</v>
      </c>
      <c r="D27" s="153" t="s">
        <v>518</v>
      </c>
      <c r="E27" s="154" t="s">
        <v>519</v>
      </c>
      <c r="F27" s="154" t="s">
        <v>520</v>
      </c>
      <c r="G27" s="155">
        <v>1</v>
      </c>
      <c r="H27" s="179">
        <v>1845007.42</v>
      </c>
      <c r="I27" s="179">
        <v>1845007.42</v>
      </c>
      <c r="J27" s="158"/>
      <c r="K27" s="156">
        <v>1845007.42</v>
      </c>
      <c r="L27" s="213"/>
      <c r="M27" s="213"/>
      <c r="N27" s="213"/>
      <c r="O27" s="214"/>
      <c r="P27" s="215"/>
      <c r="Q27" s="213"/>
      <c r="R27" s="213"/>
    </row>
    <row r="28" spans="1:18" ht="165" x14ac:dyDescent="0.25">
      <c r="B28" s="180" t="s">
        <v>516</v>
      </c>
      <c r="C28" s="161" t="s">
        <v>521</v>
      </c>
      <c r="D28" s="162" t="s">
        <v>522</v>
      </c>
      <c r="E28" s="169" t="s">
        <v>523</v>
      </c>
      <c r="F28" s="163" t="s">
        <v>520</v>
      </c>
      <c r="G28" s="164">
        <v>1</v>
      </c>
      <c r="H28" s="181">
        <v>3266</v>
      </c>
      <c r="I28" s="181">
        <v>3266</v>
      </c>
      <c r="J28" s="167"/>
      <c r="K28" s="165">
        <v>3266</v>
      </c>
      <c r="L28" s="213"/>
      <c r="M28" s="213"/>
      <c r="N28" s="213"/>
      <c r="O28" s="214"/>
      <c r="P28" s="215"/>
      <c r="Q28" s="213"/>
      <c r="R28" s="213"/>
    </row>
    <row r="29" spans="1:18" ht="300" x14ac:dyDescent="0.25">
      <c r="B29" s="178" t="s">
        <v>516</v>
      </c>
      <c r="C29" s="152" t="s">
        <v>524</v>
      </c>
      <c r="D29" s="153" t="s">
        <v>525</v>
      </c>
      <c r="E29" s="154" t="s">
        <v>526</v>
      </c>
      <c r="F29" s="154" t="s">
        <v>520</v>
      </c>
      <c r="G29" s="155">
        <v>1</v>
      </c>
      <c r="H29" s="179">
        <v>1449.27</v>
      </c>
      <c r="I29" s="179">
        <v>1449.27</v>
      </c>
      <c r="J29" s="158"/>
      <c r="K29" s="156">
        <v>1449.27</v>
      </c>
      <c r="L29" s="213"/>
      <c r="M29" s="213"/>
      <c r="N29" s="213"/>
      <c r="O29" s="214"/>
      <c r="P29" s="215"/>
      <c r="Q29" s="213"/>
      <c r="R29" s="213"/>
    </row>
    <row r="30" spans="1:18" ht="270" x14ac:dyDescent="0.25">
      <c r="B30" s="180" t="s">
        <v>516</v>
      </c>
      <c r="C30" s="161" t="s">
        <v>527</v>
      </c>
      <c r="D30" s="162" t="s">
        <v>528</v>
      </c>
      <c r="E30" s="169" t="s">
        <v>529</v>
      </c>
      <c r="F30" s="163" t="s">
        <v>520</v>
      </c>
      <c r="G30" s="164">
        <v>1</v>
      </c>
      <c r="H30" s="181">
        <v>6000</v>
      </c>
      <c r="I30" s="181">
        <v>6000</v>
      </c>
      <c r="J30" s="167"/>
      <c r="K30" s="165">
        <v>6000</v>
      </c>
      <c r="L30" s="213"/>
      <c r="M30" s="213"/>
      <c r="N30" s="213"/>
      <c r="O30" s="214"/>
      <c r="P30" s="215"/>
      <c r="Q30" s="213"/>
      <c r="R30" s="213"/>
    </row>
    <row r="31" spans="1:18" ht="345" x14ac:dyDescent="0.25">
      <c r="B31" s="180" t="s">
        <v>530</v>
      </c>
      <c r="C31" s="161" t="s">
        <v>534</v>
      </c>
      <c r="D31" s="162" t="s">
        <v>535</v>
      </c>
      <c r="E31" s="169" t="s">
        <v>536</v>
      </c>
      <c r="F31" s="163" t="s">
        <v>495</v>
      </c>
      <c r="G31" s="164">
        <v>1</v>
      </c>
      <c r="H31" s="181">
        <v>3524.8</v>
      </c>
      <c r="I31" s="181">
        <v>3524.8</v>
      </c>
      <c r="J31" s="167"/>
      <c r="K31" s="165">
        <v>3524.8</v>
      </c>
      <c r="L31" s="213"/>
      <c r="M31" s="213"/>
      <c r="N31" s="213"/>
      <c r="O31" s="214"/>
      <c r="P31" s="215"/>
      <c r="Q31" s="213"/>
      <c r="R31" s="213"/>
    </row>
  </sheetData>
  <mergeCells count="42">
    <mergeCell ref="C19:D19"/>
    <mergeCell ref="L19:M19"/>
    <mergeCell ref="F18:I19"/>
    <mergeCell ref="I12:I16"/>
    <mergeCell ref="J13:J14"/>
    <mergeCell ref="H6:H16"/>
    <mergeCell ref="C11:C12"/>
    <mergeCell ref="C17:D17"/>
    <mergeCell ref="G17:H17"/>
    <mergeCell ref="L17:M17"/>
    <mergeCell ref="C18:D18"/>
    <mergeCell ref="L18:M18"/>
    <mergeCell ref="O6:O7"/>
    <mergeCell ref="P6:P7"/>
    <mergeCell ref="C7:C8"/>
    <mergeCell ref="I7:I8"/>
    <mergeCell ref="C9:C10"/>
    <mergeCell ref="I9:I10"/>
    <mergeCell ref="O9:O10"/>
    <mergeCell ref="P9:P10"/>
    <mergeCell ref="G6:G16"/>
    <mergeCell ref="A6:A16"/>
    <mergeCell ref="B6:B16"/>
    <mergeCell ref="D6:D16"/>
    <mergeCell ref="E6:E16"/>
    <mergeCell ref="F6:F16"/>
    <mergeCell ref="O4:P4"/>
    <mergeCell ref="A2:N2"/>
    <mergeCell ref="B3:L3"/>
    <mergeCell ref="M3:N3"/>
    <mergeCell ref="O3:P3"/>
    <mergeCell ref="A4:A5"/>
    <mergeCell ref="B4:B5"/>
    <mergeCell ref="C4:C5"/>
    <mergeCell ref="D4:D5"/>
    <mergeCell ref="E4:F5"/>
    <mergeCell ref="G4:H5"/>
    <mergeCell ref="I4:I5"/>
    <mergeCell ref="J4:J5"/>
    <mergeCell ref="K4:K5"/>
    <mergeCell ref="L4:L5"/>
    <mergeCell ref="M4:N4"/>
  </mergeCells>
  <pageMargins left="0.70866141732283472" right="0.70866141732283472" top="0.74803149606299213" bottom="0.74803149606299213" header="0.31496062992125984" footer="0.31496062992125984"/>
  <pageSetup paperSize="257" scale="24" fitToWidth="2" fitToHeight="2" orientation="landscape" r:id="rId1"/>
  <colBreaks count="1" manualBreakCount="1">
    <brk id="16" max="144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148"/>
  <sheetViews>
    <sheetView zoomScale="60" zoomScaleNormal="60" workbookViewId="0">
      <selection activeCell="I148" sqref="I148"/>
    </sheetView>
  </sheetViews>
  <sheetFormatPr baseColWidth="10" defaultColWidth="9.140625" defaultRowHeight="15" x14ac:dyDescent="0.25"/>
  <cols>
    <col min="1" max="1" width="5.42578125" style="52" customWidth="1"/>
    <col min="2" max="2" width="32" style="52" customWidth="1"/>
    <col min="3" max="3" width="45.5703125" style="52" customWidth="1"/>
    <col min="4" max="4" width="24.85546875" style="30" hidden="1" customWidth="1"/>
    <col min="5" max="5" width="20.5703125" style="30" hidden="1" customWidth="1"/>
    <col min="6" max="6" width="35.5703125" style="30" hidden="1" customWidth="1"/>
    <col min="7" max="7" width="27.28515625" style="6" customWidth="1"/>
    <col min="8" max="8" width="46.42578125" style="30" customWidth="1"/>
    <col min="9" max="9" width="58.5703125" style="30" customWidth="1"/>
    <col min="10" max="10" width="50.5703125" style="30" customWidth="1"/>
    <col min="11" max="11" width="42.140625" style="30" customWidth="1"/>
    <col min="12" max="12" width="40" style="30" customWidth="1"/>
    <col min="13" max="13" width="32.140625" style="7" customWidth="1"/>
    <col min="14" max="14" width="18.85546875" style="11" customWidth="1"/>
    <col min="15" max="15" width="32.140625" style="7" customWidth="1"/>
    <col min="16" max="16" width="18.85546875" style="56" customWidth="1"/>
    <col min="17" max="16384" width="9.140625" style="30"/>
  </cols>
  <sheetData>
    <row r="2" spans="1:16" s="24" customFormat="1" ht="69" customHeight="1" thickBot="1" x14ac:dyDescent="0.3">
      <c r="A2" s="338" t="s">
        <v>129</v>
      </c>
      <c r="B2" s="338"/>
      <c r="C2" s="338"/>
      <c r="D2" s="338"/>
      <c r="E2" s="338"/>
      <c r="F2" s="338"/>
      <c r="G2" s="338"/>
      <c r="H2" s="338"/>
      <c r="I2" s="338"/>
      <c r="J2" s="338"/>
      <c r="K2" s="338"/>
      <c r="L2" s="338"/>
      <c r="M2" s="338"/>
      <c r="N2" s="338"/>
      <c r="O2" s="55"/>
      <c r="P2" s="55"/>
    </row>
    <row r="3" spans="1:16" s="24" customFormat="1" ht="46.5" customHeight="1" thickBot="1" x14ac:dyDescent="0.3">
      <c r="A3" s="25"/>
      <c r="B3" s="380" t="s">
        <v>222</v>
      </c>
      <c r="C3" s="380"/>
      <c r="D3" s="380"/>
      <c r="E3" s="380"/>
      <c r="F3" s="380"/>
      <c r="G3" s="380"/>
      <c r="H3" s="380"/>
      <c r="I3" s="380"/>
      <c r="J3" s="380"/>
      <c r="K3" s="380"/>
      <c r="L3" s="381"/>
      <c r="M3" s="390">
        <f>SUBTOTAL(9,M6:M1004)</f>
        <v>45594464.266800001</v>
      </c>
      <c r="N3" s="391"/>
      <c r="O3" s="392">
        <f>SUBTOTAL(9,O6:O1004)</f>
        <v>0</v>
      </c>
      <c r="P3" s="393"/>
    </row>
    <row r="4" spans="1:16" s="24" customFormat="1" ht="38.25" customHeight="1" x14ac:dyDescent="0.25">
      <c r="A4" s="345" t="s">
        <v>17</v>
      </c>
      <c r="B4" s="347" t="s">
        <v>0</v>
      </c>
      <c r="C4" s="347" t="s">
        <v>1</v>
      </c>
      <c r="D4" s="347" t="s">
        <v>3</v>
      </c>
      <c r="E4" s="347" t="s">
        <v>2</v>
      </c>
      <c r="F4" s="347"/>
      <c r="G4" s="347" t="s">
        <v>4</v>
      </c>
      <c r="H4" s="347"/>
      <c r="I4" s="347" t="s">
        <v>173</v>
      </c>
      <c r="J4" s="347" t="s">
        <v>174</v>
      </c>
      <c r="K4" s="347" t="s">
        <v>8</v>
      </c>
      <c r="L4" s="353" t="s">
        <v>225</v>
      </c>
      <c r="M4" s="349" t="s">
        <v>7</v>
      </c>
      <c r="N4" s="350"/>
      <c r="O4" s="349" t="s">
        <v>140</v>
      </c>
      <c r="P4" s="350"/>
    </row>
    <row r="5" spans="1:16" s="24" customFormat="1" ht="30.75" customHeight="1" thickBot="1" x14ac:dyDescent="0.3">
      <c r="A5" s="346"/>
      <c r="B5" s="348"/>
      <c r="C5" s="348"/>
      <c r="D5" s="348"/>
      <c r="E5" s="348"/>
      <c r="F5" s="348"/>
      <c r="G5" s="348"/>
      <c r="H5" s="348"/>
      <c r="I5" s="348"/>
      <c r="J5" s="348"/>
      <c r="K5" s="348"/>
      <c r="L5" s="354"/>
      <c r="M5" s="4" t="s">
        <v>5</v>
      </c>
      <c r="N5" s="8" t="s">
        <v>6</v>
      </c>
      <c r="O5" s="4" t="s">
        <v>5</v>
      </c>
      <c r="P5" s="5" t="s">
        <v>6</v>
      </c>
    </row>
    <row r="6" spans="1:16" ht="72" thickBot="1" x14ac:dyDescent="0.3">
      <c r="A6" s="26">
        <v>1</v>
      </c>
      <c r="B6" s="27" t="s">
        <v>9</v>
      </c>
      <c r="C6" s="27" t="s">
        <v>9</v>
      </c>
      <c r="D6" s="28" t="s">
        <v>10</v>
      </c>
      <c r="E6" s="28" t="s">
        <v>11</v>
      </c>
      <c r="F6" s="28" t="s">
        <v>472</v>
      </c>
      <c r="G6" s="1" t="s">
        <v>11</v>
      </c>
      <c r="H6" s="28" t="s">
        <v>407</v>
      </c>
      <c r="I6" s="28" t="s">
        <v>21</v>
      </c>
      <c r="J6" s="28" t="s">
        <v>15</v>
      </c>
      <c r="K6" s="28" t="s">
        <v>474</v>
      </c>
      <c r="L6" s="29" t="s">
        <v>16</v>
      </c>
      <c r="M6" s="3">
        <v>191109.07</v>
      </c>
      <c r="N6" s="9">
        <v>0</v>
      </c>
      <c r="O6" s="3"/>
      <c r="P6" s="2"/>
    </row>
    <row r="7" spans="1:16" ht="72" hidden="1" thickBot="1" x14ac:dyDescent="0.3">
      <c r="A7" s="98">
        <v>2</v>
      </c>
      <c r="B7" s="72" t="s">
        <v>18</v>
      </c>
      <c r="C7" s="72" t="s">
        <v>18</v>
      </c>
      <c r="D7" s="83" t="s">
        <v>10</v>
      </c>
      <c r="E7" s="83" t="s">
        <v>141</v>
      </c>
      <c r="F7" s="83" t="s">
        <v>473</v>
      </c>
      <c r="G7" s="82" t="s">
        <v>20</v>
      </c>
      <c r="H7" s="83" t="s">
        <v>19</v>
      </c>
      <c r="I7" s="83" t="s">
        <v>142</v>
      </c>
      <c r="J7" s="83" t="s">
        <v>22</v>
      </c>
      <c r="K7" s="83" t="s">
        <v>475</v>
      </c>
      <c r="L7" s="31" t="s">
        <v>143</v>
      </c>
      <c r="M7" s="13">
        <v>262680.90999999997</v>
      </c>
      <c r="N7" s="14">
        <v>0</v>
      </c>
      <c r="O7" s="13"/>
      <c r="P7" s="20"/>
    </row>
    <row r="8" spans="1:16" hidden="1" x14ac:dyDescent="0.25">
      <c r="A8" s="445">
        <v>3</v>
      </c>
      <c r="B8" s="361" t="s">
        <v>57</v>
      </c>
      <c r="C8" s="361" t="s">
        <v>57</v>
      </c>
      <c r="D8" s="323" t="s">
        <v>10</v>
      </c>
      <c r="E8" s="323" t="s">
        <v>11</v>
      </c>
      <c r="F8" s="323" t="s">
        <v>472</v>
      </c>
      <c r="G8" s="291" t="s">
        <v>20</v>
      </c>
      <c r="H8" s="323" t="s">
        <v>19</v>
      </c>
      <c r="I8" s="35" t="s">
        <v>438</v>
      </c>
      <c r="J8" s="35" t="s">
        <v>31</v>
      </c>
      <c r="K8" s="35" t="s">
        <v>31</v>
      </c>
      <c r="L8" s="32" t="s">
        <v>31</v>
      </c>
      <c r="M8" s="15">
        <v>100750.47</v>
      </c>
      <c r="N8" s="18">
        <v>0</v>
      </c>
      <c r="O8" s="15"/>
      <c r="P8" s="21"/>
    </row>
    <row r="9" spans="1:16" ht="51.75" hidden="1" customHeight="1" thickBot="1" x14ac:dyDescent="0.3">
      <c r="A9" s="383"/>
      <c r="B9" s="384"/>
      <c r="C9" s="384"/>
      <c r="D9" s="320"/>
      <c r="E9" s="320"/>
      <c r="F9" s="320"/>
      <c r="G9" s="366"/>
      <c r="H9" s="320"/>
      <c r="I9" s="33" t="s">
        <v>144</v>
      </c>
      <c r="J9" s="33" t="s">
        <v>58</v>
      </c>
      <c r="K9" s="33" t="s">
        <v>59</v>
      </c>
      <c r="L9" s="34" t="s">
        <v>60</v>
      </c>
      <c r="M9" s="17">
        <v>55358.48</v>
      </c>
      <c r="N9" s="19">
        <v>0</v>
      </c>
      <c r="O9" s="17"/>
      <c r="P9" s="22"/>
    </row>
    <row r="10" spans="1:16" ht="30" hidden="1" x14ac:dyDescent="0.25">
      <c r="A10" s="370">
        <v>4</v>
      </c>
      <c r="B10" s="356" t="s">
        <v>23</v>
      </c>
      <c r="C10" s="78" t="s">
        <v>23</v>
      </c>
      <c r="D10" s="422" t="s">
        <v>10</v>
      </c>
      <c r="E10" s="422" t="s">
        <v>235</v>
      </c>
      <c r="F10" s="422" t="s">
        <v>236</v>
      </c>
      <c r="G10" s="291" t="s">
        <v>20</v>
      </c>
      <c r="H10" s="323" t="s">
        <v>19</v>
      </c>
      <c r="I10" s="35" t="s">
        <v>145</v>
      </c>
      <c r="J10" s="35" t="s">
        <v>31</v>
      </c>
      <c r="K10" s="35" t="s">
        <v>31</v>
      </c>
      <c r="L10" s="32" t="s">
        <v>31</v>
      </c>
      <c r="M10" s="15">
        <v>314196.19</v>
      </c>
      <c r="N10" s="16">
        <v>0</v>
      </c>
      <c r="O10" s="15"/>
      <c r="P10" s="21"/>
    </row>
    <row r="11" spans="1:16" ht="71.25" hidden="1" x14ac:dyDescent="0.25">
      <c r="A11" s="371"/>
      <c r="B11" s="355"/>
      <c r="C11" s="357" t="s">
        <v>24</v>
      </c>
      <c r="D11" s="364"/>
      <c r="E11" s="364"/>
      <c r="F11" s="364"/>
      <c r="G11" s="292"/>
      <c r="H11" s="306"/>
      <c r="I11" s="364" t="s">
        <v>146</v>
      </c>
      <c r="J11" s="73" t="s">
        <v>237</v>
      </c>
      <c r="K11" s="73" t="s">
        <v>238</v>
      </c>
      <c r="L11" s="36" t="s">
        <v>239</v>
      </c>
      <c r="M11" s="76">
        <v>9486.9599999999991</v>
      </c>
      <c r="N11" s="75">
        <v>0</v>
      </c>
      <c r="O11" s="76"/>
      <c r="P11" s="87"/>
    </row>
    <row r="12" spans="1:16" ht="42.75" hidden="1" x14ac:dyDescent="0.25">
      <c r="A12" s="371"/>
      <c r="B12" s="355"/>
      <c r="C12" s="360"/>
      <c r="D12" s="364"/>
      <c r="E12" s="364"/>
      <c r="F12" s="364"/>
      <c r="G12" s="292"/>
      <c r="H12" s="306"/>
      <c r="I12" s="364"/>
      <c r="J12" s="73" t="s">
        <v>240</v>
      </c>
      <c r="K12" s="73" t="s">
        <v>241</v>
      </c>
      <c r="L12" s="36" t="s">
        <v>242</v>
      </c>
      <c r="M12" s="76">
        <v>9486.9599999999991</v>
      </c>
      <c r="N12" s="75">
        <v>0</v>
      </c>
      <c r="O12" s="76"/>
      <c r="P12" s="87"/>
    </row>
    <row r="13" spans="1:16" ht="42.75" hidden="1" x14ac:dyDescent="0.25">
      <c r="A13" s="371"/>
      <c r="B13" s="355"/>
      <c r="C13" s="360"/>
      <c r="D13" s="364"/>
      <c r="E13" s="364"/>
      <c r="F13" s="364"/>
      <c r="G13" s="292"/>
      <c r="H13" s="306"/>
      <c r="I13" s="364"/>
      <c r="J13" s="73" t="s">
        <v>243</v>
      </c>
      <c r="K13" s="73" t="s">
        <v>244</v>
      </c>
      <c r="L13" s="36" t="s">
        <v>245</v>
      </c>
      <c r="M13" s="76">
        <v>9486.9599999999991</v>
      </c>
      <c r="N13" s="75">
        <v>0</v>
      </c>
      <c r="O13" s="76"/>
      <c r="P13" s="87"/>
    </row>
    <row r="14" spans="1:16" ht="42.75" hidden="1" x14ac:dyDescent="0.25">
      <c r="A14" s="371"/>
      <c r="B14" s="355"/>
      <c r="C14" s="360"/>
      <c r="D14" s="364"/>
      <c r="E14" s="364"/>
      <c r="F14" s="364"/>
      <c r="G14" s="292"/>
      <c r="H14" s="306"/>
      <c r="I14" s="364"/>
      <c r="J14" s="305" t="s">
        <v>246</v>
      </c>
      <c r="K14" s="73" t="s">
        <v>247</v>
      </c>
      <c r="L14" s="36" t="s">
        <v>248</v>
      </c>
      <c r="M14" s="76">
        <v>0</v>
      </c>
      <c r="N14" s="75">
        <v>0</v>
      </c>
      <c r="O14" s="76"/>
      <c r="P14" s="87"/>
    </row>
    <row r="15" spans="1:16" ht="57" hidden="1" x14ac:dyDescent="0.25">
      <c r="A15" s="371"/>
      <c r="B15" s="355"/>
      <c r="C15" s="360"/>
      <c r="D15" s="364"/>
      <c r="E15" s="364"/>
      <c r="F15" s="364"/>
      <c r="G15" s="292"/>
      <c r="H15" s="306"/>
      <c r="I15" s="364"/>
      <c r="J15" s="307"/>
      <c r="K15" s="73" t="s">
        <v>249</v>
      </c>
      <c r="L15" s="36" t="s">
        <v>250</v>
      </c>
      <c r="M15" s="76">
        <v>0</v>
      </c>
      <c r="N15" s="75">
        <v>0</v>
      </c>
      <c r="O15" s="76"/>
      <c r="P15" s="87"/>
    </row>
    <row r="16" spans="1:16" ht="57" hidden="1" x14ac:dyDescent="0.25">
      <c r="A16" s="371"/>
      <c r="B16" s="355"/>
      <c r="C16" s="360"/>
      <c r="D16" s="364"/>
      <c r="E16" s="364"/>
      <c r="F16" s="364"/>
      <c r="G16" s="292"/>
      <c r="H16" s="306"/>
      <c r="I16" s="364"/>
      <c r="J16" s="73" t="s">
        <v>251</v>
      </c>
      <c r="K16" s="73" t="s">
        <v>252</v>
      </c>
      <c r="L16" s="36" t="s">
        <v>253</v>
      </c>
      <c r="M16" s="76">
        <v>0</v>
      </c>
      <c r="N16" s="75">
        <v>0</v>
      </c>
      <c r="O16" s="76"/>
      <c r="P16" s="87"/>
    </row>
    <row r="17" spans="1:16" ht="57" hidden="1" x14ac:dyDescent="0.25">
      <c r="A17" s="371"/>
      <c r="B17" s="355"/>
      <c r="C17" s="360"/>
      <c r="D17" s="364"/>
      <c r="E17" s="364"/>
      <c r="F17" s="364"/>
      <c r="G17" s="292"/>
      <c r="H17" s="306"/>
      <c r="I17" s="364"/>
      <c r="J17" s="73" t="s">
        <v>254</v>
      </c>
      <c r="K17" s="73" t="s">
        <v>255</v>
      </c>
      <c r="L17" s="36" t="s">
        <v>256</v>
      </c>
      <c r="M17" s="76">
        <v>0</v>
      </c>
      <c r="N17" s="75">
        <v>0</v>
      </c>
      <c r="O17" s="76"/>
      <c r="P17" s="87"/>
    </row>
    <row r="18" spans="1:16" ht="42.75" hidden="1" x14ac:dyDescent="0.25">
      <c r="A18" s="371"/>
      <c r="B18" s="355"/>
      <c r="C18" s="355" t="s">
        <v>477</v>
      </c>
      <c r="D18" s="364"/>
      <c r="E18" s="364"/>
      <c r="F18" s="364"/>
      <c r="G18" s="292"/>
      <c r="H18" s="306"/>
      <c r="I18" s="364" t="s">
        <v>265</v>
      </c>
      <c r="J18" s="73" t="s">
        <v>257</v>
      </c>
      <c r="K18" s="73" t="s">
        <v>258</v>
      </c>
      <c r="L18" s="36" t="s">
        <v>147</v>
      </c>
      <c r="M18" s="76">
        <v>2000</v>
      </c>
      <c r="N18" s="75">
        <v>0</v>
      </c>
      <c r="O18" s="76"/>
      <c r="P18" s="87"/>
    </row>
    <row r="19" spans="1:16" ht="42.75" hidden="1" x14ac:dyDescent="0.25">
      <c r="A19" s="371"/>
      <c r="B19" s="355"/>
      <c r="C19" s="355"/>
      <c r="D19" s="364"/>
      <c r="E19" s="364"/>
      <c r="F19" s="364"/>
      <c r="G19" s="292"/>
      <c r="H19" s="306"/>
      <c r="I19" s="364"/>
      <c r="J19" s="73" t="s">
        <v>259</v>
      </c>
      <c r="K19" s="73" t="s">
        <v>260</v>
      </c>
      <c r="L19" s="36" t="s">
        <v>261</v>
      </c>
      <c r="M19" s="76">
        <v>40110</v>
      </c>
      <c r="N19" s="75">
        <v>0</v>
      </c>
      <c r="O19" s="76"/>
      <c r="P19" s="87"/>
    </row>
    <row r="20" spans="1:16" ht="43.5" hidden="1" thickBot="1" x14ac:dyDescent="0.3">
      <c r="A20" s="372"/>
      <c r="B20" s="358"/>
      <c r="C20" s="358"/>
      <c r="D20" s="365"/>
      <c r="E20" s="365"/>
      <c r="F20" s="365"/>
      <c r="G20" s="366"/>
      <c r="H20" s="320"/>
      <c r="I20" s="365"/>
      <c r="J20" s="33" t="s">
        <v>262</v>
      </c>
      <c r="K20" s="33" t="s">
        <v>263</v>
      </c>
      <c r="L20" s="34" t="s">
        <v>264</v>
      </c>
      <c r="M20" s="89">
        <v>9800</v>
      </c>
      <c r="N20" s="99">
        <v>0</v>
      </c>
      <c r="O20" s="89"/>
      <c r="P20" s="88"/>
    </row>
    <row r="21" spans="1:16" ht="30" hidden="1" x14ac:dyDescent="0.25">
      <c r="A21" s="374">
        <v>5</v>
      </c>
      <c r="B21" s="362" t="s">
        <v>25</v>
      </c>
      <c r="C21" s="69" t="s">
        <v>25</v>
      </c>
      <c r="D21" s="307" t="s">
        <v>10</v>
      </c>
      <c r="E21" s="307" t="s">
        <v>11</v>
      </c>
      <c r="F21" s="307" t="s">
        <v>472</v>
      </c>
      <c r="G21" s="322" t="s">
        <v>11</v>
      </c>
      <c r="H21" s="307" t="s">
        <v>346</v>
      </c>
      <c r="I21" s="60" t="s">
        <v>150</v>
      </c>
      <c r="J21" s="60" t="s">
        <v>30</v>
      </c>
      <c r="K21" s="84" t="s">
        <v>31</v>
      </c>
      <c r="L21" s="37" t="s">
        <v>31</v>
      </c>
      <c r="M21" s="64">
        <v>344918.95</v>
      </c>
      <c r="N21" s="67">
        <v>0</v>
      </c>
      <c r="O21" s="63"/>
      <c r="P21" s="86"/>
    </row>
    <row r="22" spans="1:16" ht="42.75" hidden="1" customHeight="1" x14ac:dyDescent="0.25">
      <c r="A22" s="374"/>
      <c r="B22" s="362"/>
      <c r="C22" s="357" t="s">
        <v>26</v>
      </c>
      <c r="D22" s="307"/>
      <c r="E22" s="307"/>
      <c r="F22" s="307"/>
      <c r="G22" s="322"/>
      <c r="H22" s="307"/>
      <c r="I22" s="305" t="s">
        <v>389</v>
      </c>
      <c r="J22" s="60" t="s">
        <v>355</v>
      </c>
      <c r="K22" s="60" t="s">
        <v>356</v>
      </c>
      <c r="L22" s="38" t="s">
        <v>357</v>
      </c>
      <c r="M22" s="310">
        <v>72453.63</v>
      </c>
      <c r="N22" s="328">
        <v>0</v>
      </c>
      <c r="O22" s="63"/>
      <c r="P22" s="86"/>
    </row>
    <row r="23" spans="1:16" ht="42.75" hidden="1" x14ac:dyDescent="0.25">
      <c r="A23" s="374"/>
      <c r="B23" s="362"/>
      <c r="C23" s="360"/>
      <c r="D23" s="307"/>
      <c r="E23" s="307"/>
      <c r="F23" s="307"/>
      <c r="G23" s="322"/>
      <c r="H23" s="307"/>
      <c r="I23" s="306"/>
      <c r="J23" s="60" t="s">
        <v>358</v>
      </c>
      <c r="K23" s="60" t="s">
        <v>359</v>
      </c>
      <c r="L23" s="38" t="s">
        <v>360</v>
      </c>
      <c r="M23" s="310"/>
      <c r="N23" s="337"/>
      <c r="O23" s="63"/>
      <c r="P23" s="86"/>
    </row>
    <row r="24" spans="1:16" ht="28.5" hidden="1" x14ac:dyDescent="0.25">
      <c r="A24" s="374"/>
      <c r="B24" s="362"/>
      <c r="C24" s="360"/>
      <c r="D24" s="307"/>
      <c r="E24" s="307"/>
      <c r="F24" s="307"/>
      <c r="G24" s="322"/>
      <c r="H24" s="307"/>
      <c r="I24" s="306"/>
      <c r="J24" s="60" t="s">
        <v>361</v>
      </c>
      <c r="K24" s="60" t="s">
        <v>362</v>
      </c>
      <c r="L24" s="38" t="s">
        <v>363</v>
      </c>
      <c r="M24" s="310"/>
      <c r="N24" s="337"/>
      <c r="O24" s="63"/>
      <c r="P24" s="86"/>
    </row>
    <row r="25" spans="1:16" ht="60" hidden="1" customHeight="1" x14ac:dyDescent="0.25">
      <c r="A25" s="374"/>
      <c r="B25" s="362"/>
      <c r="C25" s="362"/>
      <c r="D25" s="307"/>
      <c r="E25" s="307"/>
      <c r="F25" s="307"/>
      <c r="G25" s="322"/>
      <c r="H25" s="307"/>
      <c r="I25" s="307"/>
      <c r="J25" s="60" t="s">
        <v>364</v>
      </c>
      <c r="K25" s="60" t="s">
        <v>365</v>
      </c>
      <c r="L25" s="38" t="s">
        <v>366</v>
      </c>
      <c r="M25" s="310"/>
      <c r="N25" s="406"/>
      <c r="O25" s="63"/>
      <c r="P25" s="86"/>
    </row>
    <row r="26" spans="1:16" ht="85.5" hidden="1" customHeight="1" x14ac:dyDescent="0.25">
      <c r="A26" s="374"/>
      <c r="B26" s="362"/>
      <c r="C26" s="357" t="s">
        <v>28</v>
      </c>
      <c r="D26" s="307"/>
      <c r="E26" s="307"/>
      <c r="F26" s="307"/>
      <c r="G26" s="322"/>
      <c r="H26" s="307"/>
      <c r="I26" s="305" t="s">
        <v>390</v>
      </c>
      <c r="J26" s="60" t="s">
        <v>367</v>
      </c>
      <c r="K26" s="60" t="s">
        <v>149</v>
      </c>
      <c r="L26" s="38" t="s">
        <v>148</v>
      </c>
      <c r="M26" s="310">
        <v>5000</v>
      </c>
      <c r="N26" s="328">
        <v>0</v>
      </c>
      <c r="O26" s="63"/>
      <c r="P26" s="86"/>
    </row>
    <row r="27" spans="1:16" ht="71.25" hidden="1" x14ac:dyDescent="0.25">
      <c r="A27" s="374"/>
      <c r="B27" s="362"/>
      <c r="C27" s="362"/>
      <c r="D27" s="307"/>
      <c r="E27" s="307"/>
      <c r="F27" s="307"/>
      <c r="G27" s="322"/>
      <c r="H27" s="307"/>
      <c r="I27" s="307"/>
      <c r="J27" s="60" t="s">
        <v>368</v>
      </c>
      <c r="K27" s="60" t="s">
        <v>369</v>
      </c>
      <c r="L27" s="38" t="s">
        <v>370</v>
      </c>
      <c r="M27" s="310"/>
      <c r="N27" s="406"/>
      <c r="O27" s="63"/>
      <c r="P27" s="86"/>
    </row>
    <row r="28" spans="1:16" ht="85.5" hidden="1" customHeight="1" x14ac:dyDescent="0.25">
      <c r="A28" s="374"/>
      <c r="B28" s="362"/>
      <c r="C28" s="357" t="s">
        <v>29</v>
      </c>
      <c r="D28" s="307"/>
      <c r="E28" s="307"/>
      <c r="F28" s="307"/>
      <c r="G28" s="322"/>
      <c r="H28" s="307"/>
      <c r="I28" s="305" t="s">
        <v>391</v>
      </c>
      <c r="J28" s="60" t="s">
        <v>371</v>
      </c>
      <c r="K28" s="60" t="s">
        <v>372</v>
      </c>
      <c r="L28" s="38" t="s">
        <v>373</v>
      </c>
      <c r="M28" s="310">
        <v>11256.54</v>
      </c>
      <c r="N28" s="328">
        <v>0</v>
      </c>
      <c r="O28" s="63"/>
      <c r="P28" s="86"/>
    </row>
    <row r="29" spans="1:16" ht="57" hidden="1" x14ac:dyDescent="0.25">
      <c r="A29" s="374"/>
      <c r="B29" s="362"/>
      <c r="C29" s="360"/>
      <c r="D29" s="307"/>
      <c r="E29" s="307"/>
      <c r="F29" s="307"/>
      <c r="G29" s="322"/>
      <c r="H29" s="307"/>
      <c r="I29" s="306"/>
      <c r="J29" s="60" t="s">
        <v>374</v>
      </c>
      <c r="K29" s="60" t="s">
        <v>375</v>
      </c>
      <c r="L29" s="38" t="s">
        <v>376</v>
      </c>
      <c r="M29" s="310"/>
      <c r="N29" s="337"/>
      <c r="O29" s="63"/>
      <c r="P29" s="86"/>
    </row>
    <row r="30" spans="1:16" ht="42.75" hidden="1" x14ac:dyDescent="0.25">
      <c r="A30" s="359"/>
      <c r="B30" s="355"/>
      <c r="C30" s="362"/>
      <c r="D30" s="364"/>
      <c r="E30" s="364"/>
      <c r="F30" s="364"/>
      <c r="G30" s="304"/>
      <c r="H30" s="364"/>
      <c r="I30" s="307"/>
      <c r="J30" s="73" t="s">
        <v>377</v>
      </c>
      <c r="K30" s="73" t="s">
        <v>378</v>
      </c>
      <c r="L30" s="36" t="s">
        <v>379</v>
      </c>
      <c r="M30" s="310"/>
      <c r="N30" s="406"/>
      <c r="O30" s="76"/>
      <c r="P30" s="87"/>
    </row>
    <row r="31" spans="1:16" ht="42.75" hidden="1" x14ac:dyDescent="0.25">
      <c r="A31" s="359"/>
      <c r="B31" s="355"/>
      <c r="C31" s="357" t="s">
        <v>27</v>
      </c>
      <c r="D31" s="364"/>
      <c r="E31" s="364"/>
      <c r="F31" s="364"/>
      <c r="G31" s="304"/>
      <c r="H31" s="364"/>
      <c r="I31" s="305" t="s">
        <v>392</v>
      </c>
      <c r="J31" s="73" t="s">
        <v>380</v>
      </c>
      <c r="K31" s="73" t="s">
        <v>381</v>
      </c>
      <c r="L31" s="36" t="s">
        <v>382</v>
      </c>
      <c r="M31" s="309">
        <v>5000</v>
      </c>
      <c r="N31" s="328">
        <v>0</v>
      </c>
      <c r="O31" s="76"/>
      <c r="P31" s="87"/>
    </row>
    <row r="32" spans="1:16" ht="57" hidden="1" x14ac:dyDescent="0.25">
      <c r="A32" s="359"/>
      <c r="B32" s="355"/>
      <c r="C32" s="360"/>
      <c r="D32" s="364"/>
      <c r="E32" s="364"/>
      <c r="F32" s="364"/>
      <c r="G32" s="304"/>
      <c r="H32" s="364"/>
      <c r="I32" s="306"/>
      <c r="J32" s="73" t="s">
        <v>383</v>
      </c>
      <c r="K32" s="73" t="s">
        <v>384</v>
      </c>
      <c r="L32" s="36" t="s">
        <v>385</v>
      </c>
      <c r="M32" s="309"/>
      <c r="N32" s="337"/>
      <c r="O32" s="76"/>
      <c r="P32" s="87"/>
    </row>
    <row r="33" spans="1:16" ht="43.5" hidden="1" thickBot="1" x14ac:dyDescent="0.3">
      <c r="A33" s="376"/>
      <c r="B33" s="358"/>
      <c r="C33" s="384"/>
      <c r="D33" s="365"/>
      <c r="E33" s="365"/>
      <c r="F33" s="365"/>
      <c r="G33" s="314"/>
      <c r="H33" s="365"/>
      <c r="I33" s="320"/>
      <c r="J33" s="33" t="s">
        <v>386</v>
      </c>
      <c r="K33" s="33" t="s">
        <v>387</v>
      </c>
      <c r="L33" s="34" t="s">
        <v>388</v>
      </c>
      <c r="M33" s="327"/>
      <c r="N33" s="329"/>
      <c r="O33" s="89"/>
      <c r="P33" s="88"/>
    </row>
    <row r="34" spans="1:16" ht="79.5" hidden="1" customHeight="1" x14ac:dyDescent="0.25">
      <c r="A34" s="359">
        <v>6</v>
      </c>
      <c r="B34" s="355" t="s">
        <v>32</v>
      </c>
      <c r="C34" s="361" t="s">
        <v>230</v>
      </c>
      <c r="D34" s="364" t="s">
        <v>10</v>
      </c>
      <c r="E34" s="428" t="s">
        <v>11</v>
      </c>
      <c r="F34" s="364" t="s">
        <v>12</v>
      </c>
      <c r="G34" s="316" t="s">
        <v>11</v>
      </c>
      <c r="H34" s="364" t="s">
        <v>346</v>
      </c>
      <c r="I34" s="73" t="s">
        <v>223</v>
      </c>
      <c r="J34" s="73" t="s">
        <v>224</v>
      </c>
      <c r="K34" s="73" t="s">
        <v>226</v>
      </c>
      <c r="L34" s="36" t="s">
        <v>227</v>
      </c>
      <c r="M34" s="63">
        <f>98220.7+7000+25233+3500+26160+4580+9218.21+2200.19+20000+7000+850+868.01</f>
        <v>204830.11000000002</v>
      </c>
      <c r="N34" s="67">
        <v>0</v>
      </c>
      <c r="O34" s="63"/>
      <c r="P34" s="86"/>
    </row>
    <row r="35" spans="1:16" ht="79.5" hidden="1" customHeight="1" x14ac:dyDescent="0.25">
      <c r="A35" s="359"/>
      <c r="B35" s="355"/>
      <c r="C35" s="362"/>
      <c r="D35" s="364"/>
      <c r="E35" s="428"/>
      <c r="F35" s="364"/>
      <c r="G35" s="316"/>
      <c r="H35" s="364"/>
      <c r="I35" s="58" t="s">
        <v>231</v>
      </c>
      <c r="J35" s="58" t="s">
        <v>232</v>
      </c>
      <c r="K35" s="58" t="s">
        <v>233</v>
      </c>
      <c r="L35" s="39" t="s">
        <v>234</v>
      </c>
      <c r="M35" s="64">
        <f>59058+90000</f>
        <v>149058</v>
      </c>
      <c r="N35" s="66">
        <v>0</v>
      </c>
      <c r="O35" s="63"/>
      <c r="P35" s="86"/>
    </row>
    <row r="36" spans="1:16" ht="45" hidden="1" customHeight="1" x14ac:dyDescent="0.25">
      <c r="A36" s="359"/>
      <c r="B36" s="355"/>
      <c r="C36" s="79" t="s">
        <v>35</v>
      </c>
      <c r="D36" s="364"/>
      <c r="E36" s="428"/>
      <c r="F36" s="364"/>
      <c r="G36" s="316"/>
      <c r="H36" s="364"/>
      <c r="I36" s="305" t="s">
        <v>228</v>
      </c>
      <c r="J36" s="305" t="s">
        <v>224</v>
      </c>
      <c r="K36" s="305" t="s">
        <v>226</v>
      </c>
      <c r="L36" s="416" t="s">
        <v>227</v>
      </c>
      <c r="M36" s="301">
        <f>624.25+4500+22900+2342.99+2051.25+4099.81+929.11+25000+1899.8+11050+1720</f>
        <v>77117.209999999992</v>
      </c>
      <c r="N36" s="328">
        <v>0</v>
      </c>
      <c r="O36" s="76"/>
      <c r="P36" s="87"/>
    </row>
    <row r="37" spans="1:16" ht="30" hidden="1" x14ac:dyDescent="0.25">
      <c r="A37" s="359"/>
      <c r="B37" s="355"/>
      <c r="C37" s="79" t="s">
        <v>34</v>
      </c>
      <c r="D37" s="364"/>
      <c r="E37" s="428"/>
      <c r="F37" s="364"/>
      <c r="G37" s="316"/>
      <c r="H37" s="364"/>
      <c r="I37" s="306"/>
      <c r="J37" s="306"/>
      <c r="K37" s="306"/>
      <c r="L37" s="331"/>
      <c r="M37" s="309"/>
      <c r="N37" s="337"/>
      <c r="O37" s="76"/>
      <c r="P37" s="87"/>
    </row>
    <row r="38" spans="1:16" ht="30" hidden="1" x14ac:dyDescent="0.25">
      <c r="A38" s="359"/>
      <c r="B38" s="355"/>
      <c r="C38" s="79" t="s">
        <v>33</v>
      </c>
      <c r="D38" s="364"/>
      <c r="E38" s="428"/>
      <c r="F38" s="364"/>
      <c r="G38" s="316"/>
      <c r="H38" s="364"/>
      <c r="I38" s="307"/>
      <c r="J38" s="307"/>
      <c r="K38" s="307"/>
      <c r="L38" s="417"/>
      <c r="M38" s="324"/>
      <c r="N38" s="406"/>
      <c r="O38" s="76"/>
      <c r="P38" s="87"/>
    </row>
    <row r="39" spans="1:16" ht="29.25" hidden="1" thickBot="1" x14ac:dyDescent="0.3">
      <c r="A39" s="359"/>
      <c r="B39" s="355"/>
      <c r="C39" s="79" t="s">
        <v>32</v>
      </c>
      <c r="D39" s="364"/>
      <c r="E39" s="428"/>
      <c r="F39" s="364"/>
      <c r="G39" s="316"/>
      <c r="H39" s="364"/>
      <c r="I39" s="73" t="s">
        <v>229</v>
      </c>
      <c r="J39" s="73" t="s">
        <v>224</v>
      </c>
      <c r="K39" s="73" t="s">
        <v>226</v>
      </c>
      <c r="L39" s="36" t="s">
        <v>227</v>
      </c>
      <c r="M39" s="62">
        <f>17734.5+700+3837.71+1232.48+12158.89+750+6710+34490.55</f>
        <v>77614.13</v>
      </c>
      <c r="N39" s="65">
        <v>0</v>
      </c>
      <c r="O39" s="76"/>
      <c r="P39" s="87"/>
    </row>
    <row r="40" spans="1:16" ht="75" hidden="1" customHeight="1" x14ac:dyDescent="0.25">
      <c r="A40" s="373">
        <v>7</v>
      </c>
      <c r="B40" s="356" t="s">
        <v>36</v>
      </c>
      <c r="C40" s="78" t="s">
        <v>276</v>
      </c>
      <c r="D40" s="422" t="s">
        <v>40</v>
      </c>
      <c r="E40" s="427" t="s">
        <v>96</v>
      </c>
      <c r="F40" s="422" t="s">
        <v>274</v>
      </c>
      <c r="G40" s="313" t="s">
        <v>43</v>
      </c>
      <c r="H40" s="422" t="s">
        <v>275</v>
      </c>
      <c r="I40" s="35" t="s">
        <v>151</v>
      </c>
      <c r="J40" s="35" t="s">
        <v>44</v>
      </c>
      <c r="K40" s="81" t="s">
        <v>31</v>
      </c>
      <c r="L40" s="32" t="s">
        <v>31</v>
      </c>
      <c r="M40" s="23">
        <v>604763.6</v>
      </c>
      <c r="N40" s="10">
        <v>0</v>
      </c>
      <c r="O40" s="434"/>
      <c r="P40" s="394"/>
    </row>
    <row r="41" spans="1:16" ht="42.75" hidden="1" customHeight="1" x14ac:dyDescent="0.25">
      <c r="A41" s="359"/>
      <c r="B41" s="355"/>
      <c r="C41" s="357" t="s">
        <v>38</v>
      </c>
      <c r="D41" s="364"/>
      <c r="E41" s="428"/>
      <c r="F41" s="364"/>
      <c r="G41" s="304"/>
      <c r="H41" s="364"/>
      <c r="I41" s="305" t="s">
        <v>211</v>
      </c>
      <c r="J41" s="73" t="s">
        <v>212</v>
      </c>
      <c r="K41" s="305" t="s">
        <v>216</v>
      </c>
      <c r="L41" s="36" t="s">
        <v>214</v>
      </c>
      <c r="M41" s="363">
        <v>118243.2</v>
      </c>
      <c r="N41" s="308">
        <v>0</v>
      </c>
      <c r="O41" s="438"/>
      <c r="P41" s="395"/>
    </row>
    <row r="42" spans="1:16" ht="28.5" hidden="1" x14ac:dyDescent="0.25">
      <c r="A42" s="359"/>
      <c r="B42" s="355"/>
      <c r="C42" s="360"/>
      <c r="D42" s="364"/>
      <c r="E42" s="428"/>
      <c r="F42" s="364"/>
      <c r="G42" s="304"/>
      <c r="H42" s="364"/>
      <c r="I42" s="307"/>
      <c r="J42" s="73" t="s">
        <v>213</v>
      </c>
      <c r="K42" s="307"/>
      <c r="L42" s="36" t="s">
        <v>215</v>
      </c>
      <c r="M42" s="363"/>
      <c r="N42" s="308"/>
      <c r="O42" s="438"/>
      <c r="P42" s="395"/>
    </row>
    <row r="43" spans="1:16" ht="43.5" hidden="1" customHeight="1" x14ac:dyDescent="0.25">
      <c r="A43" s="359"/>
      <c r="B43" s="355"/>
      <c r="C43" s="360"/>
      <c r="D43" s="364"/>
      <c r="E43" s="428"/>
      <c r="F43" s="364"/>
      <c r="G43" s="304"/>
      <c r="H43" s="364"/>
      <c r="I43" s="73" t="s">
        <v>217</v>
      </c>
      <c r="J43" s="73" t="s">
        <v>218</v>
      </c>
      <c r="K43" s="73" t="s">
        <v>220</v>
      </c>
      <c r="L43" s="36" t="s">
        <v>219</v>
      </c>
      <c r="M43" s="77">
        <v>18388.09</v>
      </c>
      <c r="N43" s="75">
        <v>0</v>
      </c>
      <c r="O43" s="438"/>
      <c r="P43" s="395"/>
    </row>
    <row r="44" spans="1:16" ht="42.75" hidden="1" x14ac:dyDescent="0.25">
      <c r="A44" s="359"/>
      <c r="B44" s="355"/>
      <c r="C44" s="360"/>
      <c r="D44" s="364"/>
      <c r="E44" s="428"/>
      <c r="F44" s="364"/>
      <c r="G44" s="304"/>
      <c r="H44" s="364"/>
      <c r="I44" s="305" t="s">
        <v>221</v>
      </c>
      <c r="J44" s="73" t="s">
        <v>267</v>
      </c>
      <c r="K44" s="305" t="s">
        <v>268</v>
      </c>
      <c r="L44" s="36" t="s">
        <v>269</v>
      </c>
      <c r="M44" s="363">
        <v>20800.09</v>
      </c>
      <c r="N44" s="308">
        <v>0</v>
      </c>
      <c r="O44" s="438"/>
      <c r="P44" s="395"/>
    </row>
    <row r="45" spans="1:16" ht="61.5" hidden="1" customHeight="1" x14ac:dyDescent="0.25">
      <c r="A45" s="359"/>
      <c r="B45" s="355"/>
      <c r="C45" s="362"/>
      <c r="D45" s="364"/>
      <c r="E45" s="428"/>
      <c r="F45" s="364"/>
      <c r="G45" s="304"/>
      <c r="H45" s="364"/>
      <c r="I45" s="307"/>
      <c r="J45" s="73" t="s">
        <v>270</v>
      </c>
      <c r="K45" s="307"/>
      <c r="L45" s="36" t="s">
        <v>271</v>
      </c>
      <c r="M45" s="363"/>
      <c r="N45" s="308"/>
      <c r="O45" s="438"/>
      <c r="P45" s="395"/>
    </row>
    <row r="46" spans="1:16" ht="61.5" hidden="1" customHeight="1" x14ac:dyDescent="0.25">
      <c r="A46" s="375"/>
      <c r="B46" s="357"/>
      <c r="C46" s="357" t="s">
        <v>37</v>
      </c>
      <c r="D46" s="305"/>
      <c r="E46" s="433"/>
      <c r="F46" s="305"/>
      <c r="G46" s="325"/>
      <c r="H46" s="305"/>
      <c r="I46" s="305" t="s">
        <v>204</v>
      </c>
      <c r="J46" s="73" t="s">
        <v>205</v>
      </c>
      <c r="K46" s="73" t="s">
        <v>209</v>
      </c>
      <c r="L46" s="36" t="s">
        <v>207</v>
      </c>
      <c r="M46" s="363">
        <v>10000</v>
      </c>
      <c r="N46" s="308">
        <v>0</v>
      </c>
      <c r="O46" s="438"/>
      <c r="P46" s="395"/>
    </row>
    <row r="47" spans="1:16" ht="75" hidden="1" customHeight="1" x14ac:dyDescent="0.25">
      <c r="A47" s="375"/>
      <c r="B47" s="357"/>
      <c r="C47" s="362"/>
      <c r="D47" s="305"/>
      <c r="E47" s="433"/>
      <c r="F47" s="305"/>
      <c r="G47" s="325"/>
      <c r="H47" s="305"/>
      <c r="I47" s="307"/>
      <c r="J47" s="73" t="s">
        <v>206</v>
      </c>
      <c r="K47" s="73" t="s">
        <v>210</v>
      </c>
      <c r="L47" s="36" t="s">
        <v>208</v>
      </c>
      <c r="M47" s="363"/>
      <c r="N47" s="308"/>
      <c r="O47" s="438"/>
      <c r="P47" s="395"/>
    </row>
    <row r="48" spans="1:16" ht="97.5" hidden="1" customHeight="1" thickBot="1" x14ac:dyDescent="0.3">
      <c r="A48" s="376"/>
      <c r="B48" s="358"/>
      <c r="C48" s="70" t="s">
        <v>39</v>
      </c>
      <c r="D48" s="365"/>
      <c r="E48" s="429"/>
      <c r="F48" s="365"/>
      <c r="G48" s="314"/>
      <c r="H48" s="365"/>
      <c r="I48" s="61" t="s">
        <v>266</v>
      </c>
      <c r="J48" s="61" t="s">
        <v>277</v>
      </c>
      <c r="K48" s="61" t="s">
        <v>272</v>
      </c>
      <c r="L48" s="40" t="s">
        <v>273</v>
      </c>
      <c r="M48" s="97">
        <v>10355.84</v>
      </c>
      <c r="N48" s="99">
        <v>0</v>
      </c>
      <c r="O48" s="444"/>
      <c r="P48" s="407"/>
    </row>
    <row r="49" spans="1:16" ht="81" hidden="1" customHeight="1" x14ac:dyDescent="0.25">
      <c r="A49" s="373">
        <v>8</v>
      </c>
      <c r="B49" s="356" t="s">
        <v>45</v>
      </c>
      <c r="C49" s="78" t="s">
        <v>45</v>
      </c>
      <c r="D49" s="422" t="s">
        <v>10</v>
      </c>
      <c r="E49" s="427" t="s">
        <v>20</v>
      </c>
      <c r="F49" s="422" t="s">
        <v>406</v>
      </c>
      <c r="G49" s="315" t="s">
        <v>11</v>
      </c>
      <c r="H49" s="422" t="s">
        <v>407</v>
      </c>
      <c r="I49" s="323" t="s">
        <v>405</v>
      </c>
      <c r="J49" s="35" t="s">
        <v>393</v>
      </c>
      <c r="K49" s="35" t="s">
        <v>397</v>
      </c>
      <c r="L49" s="32" t="s">
        <v>401</v>
      </c>
      <c r="M49" s="63">
        <v>386036.24</v>
      </c>
      <c r="N49" s="67">
        <v>0</v>
      </c>
      <c r="O49" s="90"/>
      <c r="P49" s="85"/>
    </row>
    <row r="50" spans="1:16" ht="87" hidden="1" customHeight="1" x14ac:dyDescent="0.25">
      <c r="A50" s="359"/>
      <c r="B50" s="355"/>
      <c r="C50" s="79" t="s">
        <v>46</v>
      </c>
      <c r="D50" s="364"/>
      <c r="E50" s="428"/>
      <c r="F50" s="364"/>
      <c r="G50" s="316"/>
      <c r="H50" s="364"/>
      <c r="I50" s="306"/>
      <c r="J50" s="73" t="s">
        <v>394</v>
      </c>
      <c r="K50" s="73" t="s">
        <v>398</v>
      </c>
      <c r="L50" s="36" t="s">
        <v>402</v>
      </c>
      <c r="M50" s="76">
        <v>709911.52</v>
      </c>
      <c r="N50" s="75">
        <v>0</v>
      </c>
      <c r="O50" s="76"/>
      <c r="P50" s="87"/>
    </row>
    <row r="51" spans="1:16" ht="93.75" hidden="1" customHeight="1" x14ac:dyDescent="0.25">
      <c r="A51" s="359"/>
      <c r="B51" s="355"/>
      <c r="C51" s="79" t="s">
        <v>47</v>
      </c>
      <c r="D51" s="364"/>
      <c r="E51" s="428"/>
      <c r="F51" s="364"/>
      <c r="G51" s="316"/>
      <c r="H51" s="364"/>
      <c r="I51" s="306"/>
      <c r="J51" s="73" t="s">
        <v>395</v>
      </c>
      <c r="K51" s="73" t="s">
        <v>399</v>
      </c>
      <c r="L51" s="36" t="s">
        <v>403</v>
      </c>
      <c r="M51" s="76">
        <v>108387.14</v>
      </c>
      <c r="N51" s="75">
        <v>0</v>
      </c>
      <c r="O51" s="76"/>
      <c r="P51" s="87"/>
    </row>
    <row r="52" spans="1:16" ht="90.75" hidden="1" customHeight="1" thickBot="1" x14ac:dyDescent="0.3">
      <c r="A52" s="376"/>
      <c r="B52" s="358"/>
      <c r="C52" s="80" t="s">
        <v>48</v>
      </c>
      <c r="D52" s="365"/>
      <c r="E52" s="429"/>
      <c r="F52" s="365"/>
      <c r="G52" s="317"/>
      <c r="H52" s="365"/>
      <c r="I52" s="320"/>
      <c r="J52" s="33" t="s">
        <v>396</v>
      </c>
      <c r="K52" s="33" t="s">
        <v>400</v>
      </c>
      <c r="L52" s="34" t="s">
        <v>404</v>
      </c>
      <c r="M52" s="89">
        <v>0</v>
      </c>
      <c r="N52" s="99">
        <v>0</v>
      </c>
      <c r="O52" s="89"/>
      <c r="P52" s="88"/>
    </row>
    <row r="53" spans="1:16" ht="39.75" hidden="1" customHeight="1" x14ac:dyDescent="0.25">
      <c r="A53" s="373">
        <v>9</v>
      </c>
      <c r="B53" s="356" t="s">
        <v>49</v>
      </c>
      <c r="C53" s="78" t="s">
        <v>49</v>
      </c>
      <c r="D53" s="422" t="s">
        <v>10</v>
      </c>
      <c r="E53" s="427" t="s">
        <v>11</v>
      </c>
      <c r="F53" s="422" t="s">
        <v>12</v>
      </c>
      <c r="G53" s="315" t="s">
        <v>13</v>
      </c>
      <c r="H53" s="422" t="s">
        <v>14</v>
      </c>
      <c r="I53" s="323" t="s">
        <v>55</v>
      </c>
      <c r="J53" s="323" t="s">
        <v>55</v>
      </c>
      <c r="K53" s="323" t="s">
        <v>56</v>
      </c>
      <c r="L53" s="330" t="s">
        <v>476</v>
      </c>
      <c r="M53" s="333">
        <v>824512.52</v>
      </c>
      <c r="N53" s="402">
        <v>0</v>
      </c>
      <c r="O53" s="90"/>
      <c r="P53" s="85"/>
    </row>
    <row r="54" spans="1:16" ht="30" hidden="1" customHeight="1" x14ac:dyDescent="0.25">
      <c r="A54" s="359"/>
      <c r="B54" s="355"/>
      <c r="C54" s="79" t="s">
        <v>50</v>
      </c>
      <c r="D54" s="364"/>
      <c r="E54" s="428"/>
      <c r="F54" s="364"/>
      <c r="G54" s="316"/>
      <c r="H54" s="364"/>
      <c r="I54" s="306"/>
      <c r="J54" s="306"/>
      <c r="K54" s="306"/>
      <c r="L54" s="331"/>
      <c r="M54" s="309"/>
      <c r="N54" s="337"/>
      <c r="O54" s="77"/>
      <c r="P54" s="87"/>
    </row>
    <row r="55" spans="1:16" ht="33.75" hidden="1" customHeight="1" x14ac:dyDescent="0.25">
      <c r="A55" s="359"/>
      <c r="B55" s="355"/>
      <c r="C55" s="79" t="s">
        <v>51</v>
      </c>
      <c r="D55" s="364"/>
      <c r="E55" s="428"/>
      <c r="F55" s="364"/>
      <c r="G55" s="316"/>
      <c r="H55" s="364"/>
      <c r="I55" s="306"/>
      <c r="J55" s="306"/>
      <c r="K55" s="306"/>
      <c r="L55" s="331"/>
      <c r="M55" s="309"/>
      <c r="N55" s="337"/>
      <c r="O55" s="77"/>
      <c r="P55" s="87"/>
    </row>
    <row r="56" spans="1:16" ht="21" hidden="1" customHeight="1" x14ac:dyDescent="0.25">
      <c r="A56" s="359"/>
      <c r="B56" s="355"/>
      <c r="C56" s="79" t="s">
        <v>52</v>
      </c>
      <c r="D56" s="364"/>
      <c r="E56" s="428"/>
      <c r="F56" s="364"/>
      <c r="G56" s="316"/>
      <c r="H56" s="364"/>
      <c r="I56" s="306"/>
      <c r="J56" s="306"/>
      <c r="K56" s="306"/>
      <c r="L56" s="331"/>
      <c r="M56" s="309"/>
      <c r="N56" s="337"/>
      <c r="O56" s="363"/>
      <c r="P56" s="302"/>
    </row>
    <row r="57" spans="1:16" ht="30" hidden="1" x14ac:dyDescent="0.25">
      <c r="A57" s="359"/>
      <c r="B57" s="355"/>
      <c r="C57" s="79" t="s">
        <v>53</v>
      </c>
      <c r="D57" s="364"/>
      <c r="E57" s="428"/>
      <c r="F57" s="364"/>
      <c r="G57" s="316"/>
      <c r="H57" s="364"/>
      <c r="I57" s="306"/>
      <c r="J57" s="306"/>
      <c r="K57" s="306"/>
      <c r="L57" s="331"/>
      <c r="M57" s="309"/>
      <c r="N57" s="337"/>
      <c r="O57" s="363"/>
      <c r="P57" s="302"/>
    </row>
    <row r="58" spans="1:16" ht="34.5" hidden="1" customHeight="1" thickBot="1" x14ac:dyDescent="0.3">
      <c r="A58" s="376"/>
      <c r="B58" s="358"/>
      <c r="C58" s="80" t="s">
        <v>54</v>
      </c>
      <c r="D58" s="365"/>
      <c r="E58" s="429"/>
      <c r="F58" s="365"/>
      <c r="G58" s="317"/>
      <c r="H58" s="365"/>
      <c r="I58" s="320"/>
      <c r="J58" s="320"/>
      <c r="K58" s="320"/>
      <c r="L58" s="332"/>
      <c r="M58" s="327"/>
      <c r="N58" s="329"/>
      <c r="O58" s="443"/>
      <c r="P58" s="421"/>
    </row>
    <row r="59" spans="1:16" ht="45" hidden="1" customHeight="1" x14ac:dyDescent="0.25">
      <c r="A59" s="373">
        <v>10</v>
      </c>
      <c r="B59" s="356" t="s">
        <v>61</v>
      </c>
      <c r="C59" s="78" t="s">
        <v>61</v>
      </c>
      <c r="D59" s="427" t="s">
        <v>64</v>
      </c>
      <c r="E59" s="427" t="s">
        <v>43</v>
      </c>
      <c r="F59" s="422" t="s">
        <v>65</v>
      </c>
      <c r="G59" s="313" t="s">
        <v>67</v>
      </c>
      <c r="H59" s="422" t="s">
        <v>66</v>
      </c>
      <c r="I59" s="35" t="s">
        <v>152</v>
      </c>
      <c r="J59" s="35" t="s">
        <v>31</v>
      </c>
      <c r="K59" s="35" t="s">
        <v>31</v>
      </c>
      <c r="L59" s="41" t="s">
        <v>31</v>
      </c>
      <c r="M59" s="90">
        <v>281787.82</v>
      </c>
      <c r="N59" s="10">
        <v>0</v>
      </c>
      <c r="O59" s="434"/>
      <c r="P59" s="394"/>
    </row>
    <row r="60" spans="1:16" ht="42.75" hidden="1" x14ac:dyDescent="0.25">
      <c r="A60" s="359"/>
      <c r="B60" s="355"/>
      <c r="C60" s="355" t="s">
        <v>62</v>
      </c>
      <c r="D60" s="428"/>
      <c r="E60" s="428"/>
      <c r="F60" s="364"/>
      <c r="G60" s="304"/>
      <c r="H60" s="364"/>
      <c r="I60" s="305" t="s">
        <v>175</v>
      </c>
      <c r="J60" s="73" t="s">
        <v>176</v>
      </c>
      <c r="K60" s="305" t="s">
        <v>182</v>
      </c>
      <c r="L60" s="36" t="s">
        <v>179</v>
      </c>
      <c r="M60" s="300">
        <v>1381408.71</v>
      </c>
      <c r="N60" s="308">
        <v>0</v>
      </c>
      <c r="O60" s="438"/>
      <c r="P60" s="395"/>
    </row>
    <row r="61" spans="1:16" ht="42.75" hidden="1" x14ac:dyDescent="0.25">
      <c r="A61" s="359"/>
      <c r="B61" s="355"/>
      <c r="C61" s="355"/>
      <c r="D61" s="428"/>
      <c r="E61" s="428"/>
      <c r="F61" s="364"/>
      <c r="G61" s="304"/>
      <c r="H61" s="364"/>
      <c r="I61" s="306"/>
      <c r="J61" s="73" t="s">
        <v>177</v>
      </c>
      <c r="K61" s="306"/>
      <c r="L61" s="36" t="s">
        <v>180</v>
      </c>
      <c r="M61" s="300"/>
      <c r="N61" s="308"/>
      <c r="O61" s="438"/>
      <c r="P61" s="395"/>
    </row>
    <row r="62" spans="1:16" ht="42.75" hidden="1" x14ac:dyDescent="0.25">
      <c r="A62" s="359"/>
      <c r="B62" s="355"/>
      <c r="C62" s="355"/>
      <c r="D62" s="428"/>
      <c r="E62" s="428"/>
      <c r="F62" s="364"/>
      <c r="G62" s="304"/>
      <c r="H62" s="364"/>
      <c r="I62" s="307"/>
      <c r="J62" s="73" t="s">
        <v>178</v>
      </c>
      <c r="K62" s="307"/>
      <c r="L62" s="36" t="s">
        <v>181</v>
      </c>
      <c r="M62" s="300"/>
      <c r="N62" s="308"/>
      <c r="O62" s="438"/>
      <c r="P62" s="395"/>
    </row>
    <row r="63" spans="1:16" ht="57" hidden="1" customHeight="1" x14ac:dyDescent="0.25">
      <c r="A63" s="359"/>
      <c r="B63" s="355"/>
      <c r="C63" s="355" t="s">
        <v>63</v>
      </c>
      <c r="D63" s="428"/>
      <c r="E63" s="428"/>
      <c r="F63" s="364"/>
      <c r="G63" s="304"/>
      <c r="H63" s="364"/>
      <c r="I63" s="305" t="s">
        <v>183</v>
      </c>
      <c r="J63" s="73" t="s">
        <v>184</v>
      </c>
      <c r="K63" s="305" t="s">
        <v>194</v>
      </c>
      <c r="L63" s="36" t="s">
        <v>189</v>
      </c>
      <c r="M63" s="300">
        <v>1127501.95</v>
      </c>
      <c r="N63" s="308">
        <v>0</v>
      </c>
      <c r="O63" s="438"/>
      <c r="P63" s="395"/>
    </row>
    <row r="64" spans="1:16" ht="84" hidden="1" customHeight="1" x14ac:dyDescent="0.25">
      <c r="A64" s="359"/>
      <c r="B64" s="355"/>
      <c r="C64" s="355"/>
      <c r="D64" s="428"/>
      <c r="E64" s="428"/>
      <c r="F64" s="364"/>
      <c r="G64" s="304"/>
      <c r="H64" s="364"/>
      <c r="I64" s="306"/>
      <c r="J64" s="73" t="s">
        <v>185</v>
      </c>
      <c r="K64" s="306"/>
      <c r="L64" s="36" t="s">
        <v>190</v>
      </c>
      <c r="M64" s="300"/>
      <c r="N64" s="308"/>
      <c r="O64" s="438"/>
      <c r="P64" s="395"/>
    </row>
    <row r="65" spans="1:16" ht="71.25" hidden="1" x14ac:dyDescent="0.25">
      <c r="A65" s="359"/>
      <c r="B65" s="355"/>
      <c r="C65" s="355"/>
      <c r="D65" s="428"/>
      <c r="E65" s="428"/>
      <c r="F65" s="364"/>
      <c r="G65" s="304"/>
      <c r="H65" s="364"/>
      <c r="I65" s="306"/>
      <c r="J65" s="73" t="s">
        <v>186</v>
      </c>
      <c r="K65" s="306"/>
      <c r="L65" s="36" t="s">
        <v>191</v>
      </c>
      <c r="M65" s="300"/>
      <c r="N65" s="308"/>
      <c r="O65" s="438"/>
      <c r="P65" s="395"/>
    </row>
    <row r="66" spans="1:16" ht="72.75" hidden="1" customHeight="1" x14ac:dyDescent="0.25">
      <c r="A66" s="359"/>
      <c r="B66" s="355"/>
      <c r="C66" s="355"/>
      <c r="D66" s="428"/>
      <c r="E66" s="428"/>
      <c r="F66" s="364"/>
      <c r="G66" s="304"/>
      <c r="H66" s="364"/>
      <c r="I66" s="306"/>
      <c r="J66" s="73" t="s">
        <v>187</v>
      </c>
      <c r="K66" s="306"/>
      <c r="L66" s="36" t="s">
        <v>192</v>
      </c>
      <c r="M66" s="300"/>
      <c r="N66" s="308"/>
      <c r="O66" s="438"/>
      <c r="P66" s="395"/>
    </row>
    <row r="67" spans="1:16" ht="105" hidden="1" customHeight="1" x14ac:dyDescent="0.25">
      <c r="A67" s="359"/>
      <c r="B67" s="355"/>
      <c r="C67" s="355"/>
      <c r="D67" s="428"/>
      <c r="E67" s="428"/>
      <c r="F67" s="364"/>
      <c r="G67" s="304"/>
      <c r="H67" s="364"/>
      <c r="I67" s="307"/>
      <c r="J67" s="73" t="s">
        <v>188</v>
      </c>
      <c r="K67" s="307"/>
      <c r="L67" s="36" t="s">
        <v>193</v>
      </c>
      <c r="M67" s="300"/>
      <c r="N67" s="308"/>
      <c r="O67" s="438"/>
      <c r="P67" s="395"/>
    </row>
    <row r="68" spans="1:16" ht="105.75" hidden="1" customHeight="1" x14ac:dyDescent="0.25">
      <c r="A68" s="359"/>
      <c r="B68" s="355"/>
      <c r="C68" s="355"/>
      <c r="D68" s="428"/>
      <c r="E68" s="428"/>
      <c r="F68" s="364"/>
      <c r="G68" s="304"/>
      <c r="H68" s="364"/>
      <c r="I68" s="305" t="s">
        <v>195</v>
      </c>
      <c r="J68" s="73" t="s">
        <v>196</v>
      </c>
      <c r="K68" s="305" t="s">
        <v>202</v>
      </c>
      <c r="L68" s="36" t="s">
        <v>199</v>
      </c>
      <c r="M68" s="300">
        <v>3830</v>
      </c>
      <c r="N68" s="308">
        <v>0</v>
      </c>
      <c r="O68" s="438"/>
      <c r="P68" s="395"/>
    </row>
    <row r="69" spans="1:16" ht="92.25" hidden="1" customHeight="1" x14ac:dyDescent="0.25">
      <c r="A69" s="359"/>
      <c r="B69" s="355"/>
      <c r="C69" s="355"/>
      <c r="D69" s="428"/>
      <c r="E69" s="428"/>
      <c r="F69" s="364"/>
      <c r="G69" s="304"/>
      <c r="H69" s="364"/>
      <c r="I69" s="306"/>
      <c r="J69" s="73" t="s">
        <v>197</v>
      </c>
      <c r="K69" s="306"/>
      <c r="L69" s="36" t="s">
        <v>200</v>
      </c>
      <c r="M69" s="300"/>
      <c r="N69" s="308"/>
      <c r="O69" s="438"/>
      <c r="P69" s="395"/>
    </row>
    <row r="70" spans="1:16" ht="66.75" hidden="1" customHeight="1" x14ac:dyDescent="0.25">
      <c r="A70" s="359"/>
      <c r="B70" s="355"/>
      <c r="C70" s="355"/>
      <c r="D70" s="428"/>
      <c r="E70" s="428"/>
      <c r="F70" s="364"/>
      <c r="G70" s="304"/>
      <c r="H70" s="364"/>
      <c r="I70" s="307"/>
      <c r="J70" s="73" t="s">
        <v>198</v>
      </c>
      <c r="K70" s="307"/>
      <c r="L70" s="36" t="s">
        <v>201</v>
      </c>
      <c r="M70" s="300"/>
      <c r="N70" s="308"/>
      <c r="O70" s="435"/>
      <c r="P70" s="405"/>
    </row>
    <row r="71" spans="1:16" ht="66.75" hidden="1" customHeight="1" x14ac:dyDescent="0.25">
      <c r="A71" s="359"/>
      <c r="B71" s="355"/>
      <c r="C71" s="355"/>
      <c r="D71" s="428"/>
      <c r="E71" s="428"/>
      <c r="F71" s="364"/>
      <c r="G71" s="304"/>
      <c r="H71" s="364"/>
      <c r="I71" s="60" t="s">
        <v>408</v>
      </c>
      <c r="J71" s="73"/>
      <c r="K71" s="36"/>
      <c r="L71" s="36"/>
      <c r="M71" s="76">
        <v>678317.29</v>
      </c>
      <c r="N71" s="75">
        <v>0</v>
      </c>
      <c r="O71" s="91"/>
      <c r="P71" s="86"/>
    </row>
    <row r="72" spans="1:16" ht="67.5" hidden="1" customHeight="1" thickBot="1" x14ac:dyDescent="0.3">
      <c r="A72" s="359"/>
      <c r="B72" s="355"/>
      <c r="C72" s="355"/>
      <c r="D72" s="428"/>
      <c r="E72" s="428"/>
      <c r="F72" s="364"/>
      <c r="G72" s="304"/>
      <c r="H72" s="364"/>
      <c r="I72" s="73" t="s">
        <v>203</v>
      </c>
      <c r="J72" s="73"/>
      <c r="K72" s="73"/>
      <c r="L72" s="36"/>
      <c r="M72" s="89">
        <v>300000</v>
      </c>
      <c r="N72" s="99">
        <v>0</v>
      </c>
      <c r="O72" s="95"/>
      <c r="P72" s="87"/>
    </row>
    <row r="73" spans="1:16" ht="88.5" hidden="1" customHeight="1" thickBot="1" x14ac:dyDescent="0.3">
      <c r="A73" s="410">
        <v>11</v>
      </c>
      <c r="B73" s="361" t="s">
        <v>68</v>
      </c>
      <c r="C73" s="72" t="s">
        <v>68</v>
      </c>
      <c r="D73" s="323" t="s">
        <v>70</v>
      </c>
      <c r="E73" s="440" t="s">
        <v>11</v>
      </c>
      <c r="F73" s="323" t="s">
        <v>12</v>
      </c>
      <c r="G73" s="413" t="s">
        <v>13</v>
      </c>
      <c r="H73" s="323" t="s">
        <v>14</v>
      </c>
      <c r="I73" s="35" t="s">
        <v>278</v>
      </c>
      <c r="J73" s="35" t="s">
        <v>31</v>
      </c>
      <c r="K73" s="35" t="s">
        <v>31</v>
      </c>
      <c r="L73" s="32" t="s">
        <v>31</v>
      </c>
      <c r="M73" s="64">
        <v>511760.61</v>
      </c>
      <c r="N73" s="66">
        <v>0</v>
      </c>
      <c r="O73" s="333"/>
      <c r="P73" s="394"/>
    </row>
    <row r="74" spans="1:16" ht="88.5" hidden="1" customHeight="1" x14ac:dyDescent="0.25">
      <c r="A74" s="411"/>
      <c r="B74" s="360"/>
      <c r="C74" s="361" t="s">
        <v>69</v>
      </c>
      <c r="D74" s="306"/>
      <c r="E74" s="441"/>
      <c r="F74" s="306"/>
      <c r="G74" s="414"/>
      <c r="H74" s="306"/>
      <c r="I74" s="305" t="s">
        <v>300</v>
      </c>
      <c r="J74" s="364" t="s">
        <v>279</v>
      </c>
      <c r="K74" s="73" t="s">
        <v>280</v>
      </c>
      <c r="L74" s="73" t="s">
        <v>281</v>
      </c>
      <c r="M74" s="310">
        <v>762067.2</v>
      </c>
      <c r="N74" s="439">
        <v>0</v>
      </c>
      <c r="O74" s="438"/>
      <c r="P74" s="395"/>
    </row>
    <row r="75" spans="1:16" ht="88.5" hidden="1" customHeight="1" x14ac:dyDescent="0.25">
      <c r="A75" s="411"/>
      <c r="B75" s="360"/>
      <c r="C75" s="360"/>
      <c r="D75" s="306"/>
      <c r="E75" s="441"/>
      <c r="F75" s="306"/>
      <c r="G75" s="414"/>
      <c r="H75" s="306"/>
      <c r="I75" s="306"/>
      <c r="J75" s="364"/>
      <c r="K75" s="73" t="s">
        <v>282</v>
      </c>
      <c r="L75" s="73" t="s">
        <v>283</v>
      </c>
      <c r="M75" s="310"/>
      <c r="N75" s="439"/>
      <c r="O75" s="438"/>
      <c r="P75" s="395"/>
    </row>
    <row r="76" spans="1:16" ht="88.5" hidden="1" customHeight="1" x14ac:dyDescent="0.25">
      <c r="A76" s="411"/>
      <c r="B76" s="360"/>
      <c r="C76" s="360"/>
      <c r="D76" s="306"/>
      <c r="E76" s="441"/>
      <c r="F76" s="306"/>
      <c r="G76" s="414"/>
      <c r="H76" s="306"/>
      <c r="I76" s="306"/>
      <c r="J76" s="364"/>
      <c r="K76" s="73" t="s">
        <v>284</v>
      </c>
      <c r="L76" s="73" t="s">
        <v>285</v>
      </c>
      <c r="M76" s="310"/>
      <c r="N76" s="439"/>
      <c r="O76" s="438"/>
      <c r="P76" s="395"/>
    </row>
    <row r="77" spans="1:16" ht="88.5" hidden="1" customHeight="1" x14ac:dyDescent="0.25">
      <c r="A77" s="411"/>
      <c r="B77" s="360"/>
      <c r="C77" s="360"/>
      <c r="D77" s="306"/>
      <c r="E77" s="441"/>
      <c r="F77" s="306"/>
      <c r="G77" s="414"/>
      <c r="H77" s="306"/>
      <c r="I77" s="306"/>
      <c r="J77" s="364" t="s">
        <v>286</v>
      </c>
      <c r="K77" s="73" t="s">
        <v>287</v>
      </c>
      <c r="L77" s="73" t="s">
        <v>288</v>
      </c>
      <c r="M77" s="310"/>
      <c r="N77" s="439"/>
      <c r="O77" s="438"/>
      <c r="P77" s="395"/>
    </row>
    <row r="78" spans="1:16" ht="88.5" hidden="1" customHeight="1" x14ac:dyDescent="0.25">
      <c r="A78" s="411"/>
      <c r="B78" s="360"/>
      <c r="C78" s="360"/>
      <c r="D78" s="306"/>
      <c r="E78" s="441"/>
      <c r="F78" s="306"/>
      <c r="G78" s="414"/>
      <c r="H78" s="306"/>
      <c r="I78" s="306"/>
      <c r="J78" s="364"/>
      <c r="K78" s="73" t="s">
        <v>289</v>
      </c>
      <c r="L78" s="73" t="s">
        <v>290</v>
      </c>
      <c r="M78" s="310"/>
      <c r="N78" s="439"/>
      <c r="O78" s="438"/>
      <c r="P78" s="395"/>
    </row>
    <row r="79" spans="1:16" ht="88.5" hidden="1" customHeight="1" x14ac:dyDescent="0.25">
      <c r="A79" s="411"/>
      <c r="B79" s="360"/>
      <c r="C79" s="360"/>
      <c r="D79" s="306"/>
      <c r="E79" s="441"/>
      <c r="F79" s="306"/>
      <c r="G79" s="414"/>
      <c r="H79" s="306"/>
      <c r="I79" s="306"/>
      <c r="J79" s="364"/>
      <c r="K79" s="73" t="s">
        <v>291</v>
      </c>
      <c r="L79" s="73" t="s">
        <v>292</v>
      </c>
      <c r="M79" s="310"/>
      <c r="N79" s="439"/>
      <c r="O79" s="438"/>
      <c r="P79" s="395"/>
    </row>
    <row r="80" spans="1:16" ht="88.5" hidden="1" customHeight="1" x14ac:dyDescent="0.25">
      <c r="A80" s="411"/>
      <c r="B80" s="360"/>
      <c r="C80" s="360"/>
      <c r="D80" s="306"/>
      <c r="E80" s="441"/>
      <c r="F80" s="306"/>
      <c r="G80" s="414"/>
      <c r="H80" s="306"/>
      <c r="I80" s="306"/>
      <c r="J80" s="364"/>
      <c r="K80" s="73" t="s">
        <v>293</v>
      </c>
      <c r="L80" s="73" t="s">
        <v>294</v>
      </c>
      <c r="M80" s="310"/>
      <c r="N80" s="439"/>
      <c r="O80" s="438"/>
      <c r="P80" s="395"/>
    </row>
    <row r="81" spans="1:16" ht="88.5" hidden="1" customHeight="1" x14ac:dyDescent="0.25">
      <c r="A81" s="411"/>
      <c r="B81" s="360"/>
      <c r="C81" s="360"/>
      <c r="D81" s="306"/>
      <c r="E81" s="441"/>
      <c r="F81" s="306"/>
      <c r="G81" s="414"/>
      <c r="H81" s="306"/>
      <c r="I81" s="306"/>
      <c r="J81" s="306" t="s">
        <v>295</v>
      </c>
      <c r="K81" s="59" t="s">
        <v>296</v>
      </c>
      <c r="L81" s="42" t="s">
        <v>297</v>
      </c>
      <c r="M81" s="74">
        <v>0</v>
      </c>
      <c r="N81" s="66">
        <v>0</v>
      </c>
      <c r="O81" s="309"/>
      <c r="P81" s="395"/>
    </row>
    <row r="82" spans="1:16" ht="43.5" hidden="1" thickBot="1" x14ac:dyDescent="0.3">
      <c r="A82" s="412"/>
      <c r="B82" s="384"/>
      <c r="C82" s="384"/>
      <c r="D82" s="320"/>
      <c r="E82" s="442"/>
      <c r="F82" s="320"/>
      <c r="G82" s="415"/>
      <c r="H82" s="320"/>
      <c r="I82" s="320"/>
      <c r="J82" s="320"/>
      <c r="K82" s="33" t="s">
        <v>298</v>
      </c>
      <c r="L82" s="34" t="s">
        <v>299</v>
      </c>
      <c r="M82" s="64">
        <v>0</v>
      </c>
      <c r="N82" s="66">
        <v>0</v>
      </c>
      <c r="O82" s="327"/>
      <c r="P82" s="407"/>
    </row>
    <row r="83" spans="1:16" ht="30" hidden="1" customHeight="1" x14ac:dyDescent="0.25">
      <c r="A83" s="373">
        <v>12</v>
      </c>
      <c r="B83" s="356" t="s">
        <v>71</v>
      </c>
      <c r="C83" s="78" t="s">
        <v>71</v>
      </c>
      <c r="D83" s="422" t="s">
        <v>75</v>
      </c>
      <c r="E83" s="427" t="s">
        <v>67</v>
      </c>
      <c r="F83" s="422" t="s">
        <v>77</v>
      </c>
      <c r="G83" s="315" t="s">
        <v>41</v>
      </c>
      <c r="H83" s="422" t="s">
        <v>76</v>
      </c>
      <c r="I83" s="35" t="s">
        <v>167</v>
      </c>
      <c r="J83" s="35" t="s">
        <v>442</v>
      </c>
      <c r="K83" s="35" t="s">
        <v>31</v>
      </c>
      <c r="L83" s="32" t="s">
        <v>78</v>
      </c>
      <c r="M83" s="90">
        <v>1634179.1900000002</v>
      </c>
      <c r="N83" s="10">
        <v>0</v>
      </c>
      <c r="O83" s="430"/>
      <c r="P83" s="394"/>
    </row>
    <row r="84" spans="1:16" ht="30" hidden="1" customHeight="1" x14ac:dyDescent="0.25">
      <c r="A84" s="374"/>
      <c r="B84" s="362"/>
      <c r="C84" s="357" t="s">
        <v>72</v>
      </c>
      <c r="D84" s="307"/>
      <c r="E84" s="432"/>
      <c r="F84" s="307"/>
      <c r="G84" s="321"/>
      <c r="H84" s="307"/>
      <c r="I84" s="305" t="s">
        <v>168</v>
      </c>
      <c r="J84" s="305" t="s">
        <v>458</v>
      </c>
      <c r="K84" s="305" t="s">
        <v>459</v>
      </c>
      <c r="L84" s="38" t="s">
        <v>443</v>
      </c>
      <c r="M84" s="300">
        <v>0</v>
      </c>
      <c r="N84" s="308">
        <v>0</v>
      </c>
      <c r="O84" s="435"/>
      <c r="P84" s="395"/>
    </row>
    <row r="85" spans="1:16" ht="30" hidden="1" customHeight="1" x14ac:dyDescent="0.25">
      <c r="A85" s="374"/>
      <c r="B85" s="362"/>
      <c r="C85" s="362"/>
      <c r="D85" s="307"/>
      <c r="E85" s="432"/>
      <c r="F85" s="307"/>
      <c r="G85" s="321"/>
      <c r="H85" s="307"/>
      <c r="I85" s="307"/>
      <c r="J85" s="307"/>
      <c r="K85" s="307"/>
      <c r="L85" s="38" t="s">
        <v>444</v>
      </c>
      <c r="M85" s="300"/>
      <c r="N85" s="308"/>
      <c r="O85" s="435"/>
      <c r="P85" s="395"/>
    </row>
    <row r="86" spans="1:16" ht="52.5" hidden="1" customHeight="1" x14ac:dyDescent="0.25">
      <c r="A86" s="374"/>
      <c r="B86" s="362"/>
      <c r="C86" s="357" t="s">
        <v>79</v>
      </c>
      <c r="D86" s="307"/>
      <c r="E86" s="432"/>
      <c r="F86" s="307"/>
      <c r="G86" s="321"/>
      <c r="H86" s="307"/>
      <c r="I86" s="305" t="s">
        <v>169</v>
      </c>
      <c r="J86" s="305" t="s">
        <v>460</v>
      </c>
      <c r="K86" s="305" t="s">
        <v>461</v>
      </c>
      <c r="L86" s="38" t="s">
        <v>445</v>
      </c>
      <c r="M86" s="300">
        <v>78385.469999999987</v>
      </c>
      <c r="N86" s="308">
        <v>0</v>
      </c>
      <c r="O86" s="435"/>
      <c r="P86" s="395"/>
    </row>
    <row r="87" spans="1:16" ht="30" hidden="1" customHeight="1" x14ac:dyDescent="0.25">
      <c r="A87" s="374"/>
      <c r="B87" s="362"/>
      <c r="C87" s="360"/>
      <c r="D87" s="307"/>
      <c r="E87" s="432"/>
      <c r="F87" s="307"/>
      <c r="G87" s="321"/>
      <c r="H87" s="307"/>
      <c r="I87" s="306"/>
      <c r="J87" s="306"/>
      <c r="K87" s="306"/>
      <c r="L87" s="38" t="s">
        <v>446</v>
      </c>
      <c r="M87" s="300"/>
      <c r="N87" s="308"/>
      <c r="O87" s="435"/>
      <c r="P87" s="395"/>
    </row>
    <row r="88" spans="1:16" ht="30" hidden="1" customHeight="1" x14ac:dyDescent="0.25">
      <c r="A88" s="374"/>
      <c r="B88" s="362"/>
      <c r="C88" s="360"/>
      <c r="D88" s="307"/>
      <c r="E88" s="432"/>
      <c r="F88" s="307"/>
      <c r="G88" s="321"/>
      <c r="H88" s="307"/>
      <c r="I88" s="306"/>
      <c r="J88" s="306"/>
      <c r="K88" s="306"/>
      <c r="L88" s="38" t="s">
        <v>447</v>
      </c>
      <c r="M88" s="300"/>
      <c r="N88" s="308"/>
      <c r="O88" s="435"/>
      <c r="P88" s="395"/>
    </row>
    <row r="89" spans="1:16" ht="30" hidden="1" customHeight="1" x14ac:dyDescent="0.25">
      <c r="A89" s="374"/>
      <c r="B89" s="362"/>
      <c r="C89" s="362"/>
      <c r="D89" s="307"/>
      <c r="E89" s="432"/>
      <c r="F89" s="307"/>
      <c r="G89" s="321"/>
      <c r="H89" s="307"/>
      <c r="I89" s="307"/>
      <c r="J89" s="307"/>
      <c r="K89" s="307"/>
      <c r="L89" s="38" t="s">
        <v>448</v>
      </c>
      <c r="M89" s="300"/>
      <c r="N89" s="308"/>
      <c r="O89" s="435"/>
      <c r="P89" s="395"/>
    </row>
    <row r="90" spans="1:16" ht="59.25" hidden="1" customHeight="1" x14ac:dyDescent="0.25">
      <c r="A90" s="374"/>
      <c r="B90" s="362"/>
      <c r="C90" s="357" t="s">
        <v>73</v>
      </c>
      <c r="D90" s="307"/>
      <c r="E90" s="432"/>
      <c r="F90" s="307"/>
      <c r="G90" s="321"/>
      <c r="H90" s="307"/>
      <c r="I90" s="305" t="s">
        <v>170</v>
      </c>
      <c r="J90" s="305" t="s">
        <v>462</v>
      </c>
      <c r="K90" s="305" t="s">
        <v>466</v>
      </c>
      <c r="L90" s="38" t="s">
        <v>449</v>
      </c>
      <c r="M90" s="300">
        <v>12500</v>
      </c>
      <c r="N90" s="308">
        <v>0</v>
      </c>
      <c r="O90" s="435"/>
      <c r="P90" s="395"/>
    </row>
    <row r="91" spans="1:16" ht="42.75" hidden="1" x14ac:dyDescent="0.25">
      <c r="A91" s="359"/>
      <c r="B91" s="355"/>
      <c r="C91" s="362"/>
      <c r="D91" s="364"/>
      <c r="E91" s="428"/>
      <c r="F91" s="364"/>
      <c r="G91" s="316"/>
      <c r="H91" s="364"/>
      <c r="I91" s="307"/>
      <c r="J91" s="307"/>
      <c r="K91" s="307"/>
      <c r="L91" s="36" t="s">
        <v>450</v>
      </c>
      <c r="M91" s="300"/>
      <c r="N91" s="308"/>
      <c r="O91" s="296"/>
      <c r="P91" s="405"/>
    </row>
    <row r="92" spans="1:16" ht="57" hidden="1" customHeight="1" x14ac:dyDescent="0.25">
      <c r="A92" s="359"/>
      <c r="B92" s="355"/>
      <c r="C92" s="357" t="s">
        <v>457</v>
      </c>
      <c r="D92" s="364"/>
      <c r="E92" s="428"/>
      <c r="F92" s="364"/>
      <c r="G92" s="316"/>
      <c r="H92" s="364"/>
      <c r="I92" s="305" t="s">
        <v>171</v>
      </c>
      <c r="J92" s="73" t="s">
        <v>463</v>
      </c>
      <c r="K92" s="305" t="s">
        <v>467</v>
      </c>
      <c r="L92" s="36" t="s">
        <v>451</v>
      </c>
      <c r="M92" s="300">
        <v>3150376.7299999995</v>
      </c>
      <c r="N92" s="308">
        <v>0</v>
      </c>
      <c r="O92" s="297"/>
      <c r="P92" s="303"/>
    </row>
    <row r="93" spans="1:16" ht="57" hidden="1" x14ac:dyDescent="0.25">
      <c r="A93" s="359"/>
      <c r="B93" s="355"/>
      <c r="C93" s="360"/>
      <c r="D93" s="364"/>
      <c r="E93" s="428"/>
      <c r="F93" s="364"/>
      <c r="G93" s="316"/>
      <c r="H93" s="364"/>
      <c r="I93" s="306"/>
      <c r="J93" s="305" t="s">
        <v>464</v>
      </c>
      <c r="K93" s="306"/>
      <c r="L93" s="36" t="s">
        <v>452</v>
      </c>
      <c r="M93" s="300"/>
      <c r="N93" s="308"/>
      <c r="O93" s="435"/>
      <c r="P93" s="405"/>
    </row>
    <row r="94" spans="1:16" ht="72" hidden="1" customHeight="1" x14ac:dyDescent="0.25">
      <c r="A94" s="359"/>
      <c r="B94" s="355"/>
      <c r="C94" s="362"/>
      <c r="D94" s="364"/>
      <c r="E94" s="428"/>
      <c r="F94" s="364"/>
      <c r="G94" s="316"/>
      <c r="H94" s="364"/>
      <c r="I94" s="307"/>
      <c r="J94" s="307"/>
      <c r="K94" s="307"/>
      <c r="L94" s="36" t="s">
        <v>453</v>
      </c>
      <c r="M94" s="300"/>
      <c r="N94" s="308"/>
      <c r="O94" s="95"/>
      <c r="P94" s="87"/>
    </row>
    <row r="95" spans="1:16" ht="85.5" hidden="1" customHeight="1" x14ac:dyDescent="0.25">
      <c r="A95" s="359"/>
      <c r="B95" s="355"/>
      <c r="C95" s="357" t="s">
        <v>74</v>
      </c>
      <c r="D95" s="364"/>
      <c r="E95" s="428"/>
      <c r="F95" s="364"/>
      <c r="G95" s="316"/>
      <c r="H95" s="364"/>
      <c r="I95" s="305" t="s">
        <v>172</v>
      </c>
      <c r="J95" s="305" t="s">
        <v>465</v>
      </c>
      <c r="K95" s="305" t="s">
        <v>468</v>
      </c>
      <c r="L95" s="36" t="s">
        <v>454</v>
      </c>
      <c r="M95" s="300">
        <v>12258.5</v>
      </c>
      <c r="N95" s="308">
        <v>0</v>
      </c>
      <c r="O95" s="95"/>
      <c r="P95" s="87"/>
    </row>
    <row r="96" spans="1:16" ht="97.5" hidden="1" customHeight="1" x14ac:dyDescent="0.25">
      <c r="A96" s="359"/>
      <c r="B96" s="355"/>
      <c r="C96" s="360"/>
      <c r="D96" s="364"/>
      <c r="E96" s="428"/>
      <c r="F96" s="364"/>
      <c r="G96" s="316"/>
      <c r="H96" s="364"/>
      <c r="I96" s="306"/>
      <c r="J96" s="306"/>
      <c r="K96" s="306"/>
      <c r="L96" s="36" t="s">
        <v>455</v>
      </c>
      <c r="M96" s="300"/>
      <c r="N96" s="308"/>
      <c r="O96" s="95"/>
      <c r="P96" s="87"/>
    </row>
    <row r="97" spans="1:16" ht="29.25" hidden="1" thickBot="1" x14ac:dyDescent="0.3">
      <c r="A97" s="376"/>
      <c r="B97" s="358"/>
      <c r="C97" s="384"/>
      <c r="D97" s="365"/>
      <c r="E97" s="429"/>
      <c r="F97" s="365"/>
      <c r="G97" s="317"/>
      <c r="H97" s="365"/>
      <c r="I97" s="320"/>
      <c r="J97" s="320"/>
      <c r="K97" s="320"/>
      <c r="L97" s="34" t="s">
        <v>456</v>
      </c>
      <c r="M97" s="420"/>
      <c r="N97" s="326"/>
      <c r="O97" s="92"/>
      <c r="P97" s="88"/>
    </row>
    <row r="98" spans="1:16" ht="45" hidden="1" customHeight="1" x14ac:dyDescent="0.25">
      <c r="A98" s="373">
        <v>13</v>
      </c>
      <c r="B98" s="356" t="s">
        <v>80</v>
      </c>
      <c r="C98" s="78" t="s">
        <v>81</v>
      </c>
      <c r="D98" s="422" t="s">
        <v>85</v>
      </c>
      <c r="E98" s="427" t="s">
        <v>87</v>
      </c>
      <c r="F98" s="422" t="s">
        <v>86</v>
      </c>
      <c r="G98" s="315" t="s">
        <v>87</v>
      </c>
      <c r="H98" s="422" t="s">
        <v>88</v>
      </c>
      <c r="I98" s="35" t="s">
        <v>153</v>
      </c>
      <c r="J98" s="35" t="s">
        <v>89</v>
      </c>
      <c r="K98" s="35" t="s">
        <v>31</v>
      </c>
      <c r="L98" s="41" t="s">
        <v>31</v>
      </c>
      <c r="M98" s="63">
        <v>743826.66</v>
      </c>
      <c r="N98" s="67">
        <v>0</v>
      </c>
      <c r="O98" s="436"/>
      <c r="P98" s="437"/>
    </row>
    <row r="99" spans="1:16" ht="45" hidden="1" customHeight="1" x14ac:dyDescent="0.25">
      <c r="A99" s="374"/>
      <c r="B99" s="362"/>
      <c r="C99" s="357" t="s">
        <v>83</v>
      </c>
      <c r="D99" s="307"/>
      <c r="E99" s="432"/>
      <c r="F99" s="307"/>
      <c r="G99" s="321"/>
      <c r="H99" s="307"/>
      <c r="I99" s="60" t="s">
        <v>312</v>
      </c>
      <c r="J99" s="60" t="s">
        <v>312</v>
      </c>
      <c r="K99" s="60" t="s">
        <v>311</v>
      </c>
      <c r="L99" s="37"/>
      <c r="M99" s="63">
        <f>50000+5000+29350.57+29000</f>
        <v>113350.57</v>
      </c>
      <c r="N99" s="67">
        <v>0</v>
      </c>
      <c r="O99" s="324"/>
      <c r="P99" s="405"/>
    </row>
    <row r="100" spans="1:16" ht="42.75" hidden="1" x14ac:dyDescent="0.25">
      <c r="A100" s="359"/>
      <c r="B100" s="355"/>
      <c r="C100" s="362"/>
      <c r="D100" s="364"/>
      <c r="E100" s="428"/>
      <c r="F100" s="364"/>
      <c r="G100" s="316"/>
      <c r="H100" s="364"/>
      <c r="I100" s="73" t="s">
        <v>301</v>
      </c>
      <c r="J100" s="73" t="s">
        <v>301</v>
      </c>
      <c r="K100" s="73" t="s">
        <v>302</v>
      </c>
      <c r="L100" s="36" t="s">
        <v>303</v>
      </c>
      <c r="M100" s="76">
        <f>25000+5000+23373.67</f>
        <v>53373.67</v>
      </c>
      <c r="N100" s="75">
        <v>0</v>
      </c>
      <c r="O100" s="300"/>
      <c r="P100" s="302"/>
    </row>
    <row r="101" spans="1:16" ht="57" hidden="1" x14ac:dyDescent="0.25">
      <c r="A101" s="359"/>
      <c r="B101" s="355"/>
      <c r="C101" s="355" t="s">
        <v>84</v>
      </c>
      <c r="D101" s="364"/>
      <c r="E101" s="428"/>
      <c r="F101" s="364"/>
      <c r="G101" s="316"/>
      <c r="H101" s="364"/>
      <c r="I101" s="73" t="s">
        <v>307</v>
      </c>
      <c r="J101" s="73" t="s">
        <v>304</v>
      </c>
      <c r="K101" s="73" t="s">
        <v>305</v>
      </c>
      <c r="L101" s="36" t="s">
        <v>306</v>
      </c>
      <c r="M101" s="76">
        <f>30000+6000+5310.56</f>
        <v>41310.559999999998</v>
      </c>
      <c r="N101" s="75">
        <v>0</v>
      </c>
      <c r="O101" s="300"/>
      <c r="P101" s="302"/>
    </row>
    <row r="102" spans="1:16" ht="105.75" hidden="1" customHeight="1" x14ac:dyDescent="0.25">
      <c r="A102" s="359"/>
      <c r="B102" s="355"/>
      <c r="C102" s="355"/>
      <c r="D102" s="364"/>
      <c r="E102" s="428"/>
      <c r="F102" s="364"/>
      <c r="G102" s="316"/>
      <c r="H102" s="364"/>
      <c r="I102" s="73" t="s">
        <v>307</v>
      </c>
      <c r="J102" s="73" t="s">
        <v>307</v>
      </c>
      <c r="K102" s="73" t="s">
        <v>305</v>
      </c>
      <c r="L102" s="36" t="s">
        <v>308</v>
      </c>
      <c r="M102" s="76">
        <f>12831.74+32993.93</f>
        <v>45825.67</v>
      </c>
      <c r="N102" s="75">
        <v>0</v>
      </c>
      <c r="O102" s="300"/>
      <c r="P102" s="302"/>
    </row>
    <row r="103" spans="1:16" ht="87" hidden="1" customHeight="1" thickBot="1" x14ac:dyDescent="0.3">
      <c r="A103" s="376"/>
      <c r="B103" s="358"/>
      <c r="C103" s="80" t="s">
        <v>82</v>
      </c>
      <c r="D103" s="365"/>
      <c r="E103" s="429"/>
      <c r="F103" s="365"/>
      <c r="G103" s="317"/>
      <c r="H103" s="365"/>
      <c r="I103" s="33" t="s">
        <v>309</v>
      </c>
      <c r="J103" s="33" t="s">
        <v>309</v>
      </c>
      <c r="K103" s="33" t="s">
        <v>310</v>
      </c>
      <c r="L103" s="34">
        <v>7500</v>
      </c>
      <c r="M103" s="89">
        <f>60000+6000+10000+2244.85</f>
        <v>78244.850000000006</v>
      </c>
      <c r="N103" s="99">
        <v>0</v>
      </c>
      <c r="O103" s="420"/>
      <c r="P103" s="421"/>
    </row>
    <row r="104" spans="1:16" ht="30" hidden="1" customHeight="1" x14ac:dyDescent="0.25">
      <c r="A104" s="373">
        <v>14</v>
      </c>
      <c r="B104" s="356" t="s">
        <v>90</v>
      </c>
      <c r="C104" s="78" t="s">
        <v>90</v>
      </c>
      <c r="D104" s="422" t="s">
        <v>70</v>
      </c>
      <c r="E104" s="427" t="s">
        <v>13</v>
      </c>
      <c r="F104" s="422" t="s">
        <v>92</v>
      </c>
      <c r="G104" s="313" t="s">
        <v>43</v>
      </c>
      <c r="H104" s="422" t="s">
        <v>343</v>
      </c>
      <c r="I104" s="35" t="s">
        <v>154</v>
      </c>
      <c r="J104" s="35" t="s">
        <v>31</v>
      </c>
      <c r="K104" s="35" t="s">
        <v>31</v>
      </c>
      <c r="L104" s="41" t="s">
        <v>31</v>
      </c>
      <c r="M104" s="90">
        <v>1555558.76</v>
      </c>
      <c r="N104" s="10">
        <v>0</v>
      </c>
      <c r="O104" s="90"/>
      <c r="P104" s="85"/>
    </row>
    <row r="105" spans="1:16" ht="73.5" hidden="1" customHeight="1" x14ac:dyDescent="0.25">
      <c r="A105" s="359"/>
      <c r="B105" s="355"/>
      <c r="C105" s="79" t="s">
        <v>336</v>
      </c>
      <c r="D105" s="364"/>
      <c r="E105" s="428"/>
      <c r="F105" s="364"/>
      <c r="G105" s="304"/>
      <c r="H105" s="364"/>
      <c r="I105" s="73" t="s">
        <v>344</v>
      </c>
      <c r="J105" s="73" t="s">
        <v>337</v>
      </c>
      <c r="K105" s="73" t="s">
        <v>338</v>
      </c>
      <c r="L105" s="36" t="s">
        <v>339</v>
      </c>
      <c r="M105" s="76">
        <v>91498.12</v>
      </c>
      <c r="N105" s="75">
        <v>0</v>
      </c>
      <c r="O105" s="76"/>
      <c r="P105" s="87"/>
    </row>
    <row r="106" spans="1:16" ht="72" hidden="1" thickBot="1" x14ac:dyDescent="0.3">
      <c r="A106" s="359"/>
      <c r="B106" s="355"/>
      <c r="C106" s="79" t="s">
        <v>91</v>
      </c>
      <c r="D106" s="364"/>
      <c r="E106" s="428"/>
      <c r="F106" s="364"/>
      <c r="G106" s="304"/>
      <c r="H106" s="364"/>
      <c r="I106" s="73" t="s">
        <v>345</v>
      </c>
      <c r="J106" s="73" t="s">
        <v>340</v>
      </c>
      <c r="K106" s="73" t="s">
        <v>341</v>
      </c>
      <c r="L106" s="43" t="s">
        <v>342</v>
      </c>
      <c r="M106" s="76">
        <v>37031.129999999997</v>
      </c>
      <c r="N106" s="75">
        <v>0</v>
      </c>
      <c r="O106" s="76"/>
      <c r="P106" s="87"/>
    </row>
    <row r="107" spans="1:16" ht="28.5" hidden="1" x14ac:dyDescent="0.25">
      <c r="A107" s="373">
        <v>15</v>
      </c>
      <c r="B107" s="356" t="s">
        <v>93</v>
      </c>
      <c r="C107" s="78" t="s">
        <v>93</v>
      </c>
      <c r="D107" s="422" t="s">
        <v>85</v>
      </c>
      <c r="E107" s="422" t="s">
        <v>313</v>
      </c>
      <c r="F107" s="422" t="s">
        <v>314</v>
      </c>
      <c r="G107" s="313" t="s">
        <v>315</v>
      </c>
      <c r="H107" s="422" t="s">
        <v>316</v>
      </c>
      <c r="I107" s="35" t="s">
        <v>155</v>
      </c>
      <c r="J107" s="35" t="s">
        <v>31</v>
      </c>
      <c r="K107" s="35" t="s">
        <v>31</v>
      </c>
      <c r="L107" s="32" t="s">
        <v>31</v>
      </c>
      <c r="M107" s="90">
        <v>326046.78999999998</v>
      </c>
      <c r="N107" s="10">
        <v>0</v>
      </c>
      <c r="O107" s="90"/>
      <c r="P107" s="85"/>
    </row>
    <row r="108" spans="1:16" ht="108.75" hidden="1" customHeight="1" x14ac:dyDescent="0.25">
      <c r="A108" s="359"/>
      <c r="B108" s="355"/>
      <c r="C108" s="357" t="s">
        <v>95</v>
      </c>
      <c r="D108" s="364"/>
      <c r="E108" s="364"/>
      <c r="F108" s="364"/>
      <c r="G108" s="316"/>
      <c r="H108" s="364"/>
      <c r="I108" s="305" t="s">
        <v>334</v>
      </c>
      <c r="J108" s="73" t="s">
        <v>317</v>
      </c>
      <c r="K108" s="73" t="s">
        <v>318</v>
      </c>
      <c r="L108" s="36" t="s">
        <v>319</v>
      </c>
      <c r="M108" s="301">
        <v>10000</v>
      </c>
      <c r="N108" s="328">
        <v>0</v>
      </c>
      <c r="O108" s="300"/>
      <c r="P108" s="302"/>
    </row>
    <row r="109" spans="1:16" ht="114.75" hidden="1" customHeight="1" x14ac:dyDescent="0.25">
      <c r="A109" s="359"/>
      <c r="B109" s="355"/>
      <c r="C109" s="360"/>
      <c r="D109" s="364"/>
      <c r="E109" s="364"/>
      <c r="F109" s="364"/>
      <c r="G109" s="316"/>
      <c r="H109" s="364"/>
      <c r="I109" s="306"/>
      <c r="J109" s="73" t="s">
        <v>320</v>
      </c>
      <c r="K109" s="73" t="s">
        <v>321</v>
      </c>
      <c r="L109" s="36" t="s">
        <v>322</v>
      </c>
      <c r="M109" s="309"/>
      <c r="N109" s="337"/>
      <c r="O109" s="300"/>
      <c r="P109" s="302"/>
    </row>
    <row r="110" spans="1:16" ht="68.25" hidden="1" customHeight="1" x14ac:dyDescent="0.25">
      <c r="A110" s="375"/>
      <c r="B110" s="357"/>
      <c r="C110" s="362"/>
      <c r="D110" s="305"/>
      <c r="E110" s="305"/>
      <c r="F110" s="305"/>
      <c r="G110" s="409"/>
      <c r="H110" s="305"/>
      <c r="I110" s="307"/>
      <c r="J110" s="58" t="s">
        <v>323</v>
      </c>
      <c r="K110" s="58" t="s">
        <v>324</v>
      </c>
      <c r="L110" s="39" t="s">
        <v>325</v>
      </c>
      <c r="M110" s="324"/>
      <c r="N110" s="406"/>
      <c r="O110" s="62"/>
      <c r="P110" s="96"/>
    </row>
    <row r="111" spans="1:16" ht="42.75" hidden="1" x14ac:dyDescent="0.25">
      <c r="A111" s="375"/>
      <c r="B111" s="357"/>
      <c r="C111" s="357" t="s">
        <v>94</v>
      </c>
      <c r="D111" s="305"/>
      <c r="E111" s="305"/>
      <c r="F111" s="305"/>
      <c r="G111" s="409"/>
      <c r="H111" s="305"/>
      <c r="I111" s="305" t="s">
        <v>335</v>
      </c>
      <c r="J111" s="305" t="s">
        <v>326</v>
      </c>
      <c r="K111" s="58" t="s">
        <v>327</v>
      </c>
      <c r="L111" s="39" t="s">
        <v>328</v>
      </c>
      <c r="M111" s="301">
        <v>137681.34</v>
      </c>
      <c r="N111" s="328">
        <v>0</v>
      </c>
      <c r="O111" s="62"/>
      <c r="P111" s="96"/>
    </row>
    <row r="112" spans="1:16" ht="60.75" hidden="1" customHeight="1" x14ac:dyDescent="0.25">
      <c r="A112" s="375"/>
      <c r="B112" s="357"/>
      <c r="C112" s="360"/>
      <c r="D112" s="305"/>
      <c r="E112" s="305"/>
      <c r="F112" s="305"/>
      <c r="G112" s="409"/>
      <c r="H112" s="305"/>
      <c r="I112" s="306"/>
      <c r="J112" s="307"/>
      <c r="K112" s="58" t="s">
        <v>329</v>
      </c>
      <c r="L112" s="39" t="s">
        <v>330</v>
      </c>
      <c r="M112" s="324"/>
      <c r="N112" s="406"/>
      <c r="O112" s="62"/>
      <c r="P112" s="96"/>
    </row>
    <row r="113" spans="1:16" ht="107.25" hidden="1" customHeight="1" thickBot="1" x14ac:dyDescent="0.3">
      <c r="A113" s="376"/>
      <c r="B113" s="358"/>
      <c r="C113" s="384"/>
      <c r="D113" s="365"/>
      <c r="E113" s="365"/>
      <c r="F113" s="365"/>
      <c r="G113" s="317"/>
      <c r="H113" s="365"/>
      <c r="I113" s="320"/>
      <c r="J113" s="33" t="s">
        <v>331</v>
      </c>
      <c r="K113" s="33" t="s">
        <v>332</v>
      </c>
      <c r="L113" s="34" t="s">
        <v>333</v>
      </c>
      <c r="M113" s="62">
        <v>6385830</v>
      </c>
      <c r="N113" s="65">
        <v>0</v>
      </c>
      <c r="O113" s="89"/>
      <c r="P113" s="88"/>
    </row>
    <row r="114" spans="1:16" ht="45" hidden="1" customHeight="1" x14ac:dyDescent="0.25">
      <c r="A114" s="373">
        <v>16</v>
      </c>
      <c r="B114" s="356" t="s">
        <v>97</v>
      </c>
      <c r="C114" s="356" t="s">
        <v>97</v>
      </c>
      <c r="D114" s="422" t="s">
        <v>10</v>
      </c>
      <c r="E114" s="427" t="s">
        <v>11</v>
      </c>
      <c r="F114" s="422" t="s">
        <v>12</v>
      </c>
      <c r="G114" s="315" t="s">
        <v>13</v>
      </c>
      <c r="H114" s="422" t="s">
        <v>14</v>
      </c>
      <c r="I114" s="35" t="s">
        <v>156</v>
      </c>
      <c r="J114" s="35" t="s">
        <v>98</v>
      </c>
      <c r="K114" s="35" t="s">
        <v>31</v>
      </c>
      <c r="L114" s="41" t="s">
        <v>31</v>
      </c>
      <c r="M114" s="90">
        <v>195579.79</v>
      </c>
      <c r="N114" s="10">
        <v>0</v>
      </c>
      <c r="O114" s="430"/>
      <c r="P114" s="394"/>
    </row>
    <row r="115" spans="1:16" ht="84.75" hidden="1" customHeight="1" thickBot="1" x14ac:dyDescent="0.3">
      <c r="A115" s="376"/>
      <c r="B115" s="358"/>
      <c r="C115" s="358"/>
      <c r="D115" s="365"/>
      <c r="E115" s="429"/>
      <c r="F115" s="365"/>
      <c r="G115" s="317"/>
      <c r="H115" s="365"/>
      <c r="I115" s="33" t="s">
        <v>435</v>
      </c>
      <c r="J115" s="33" t="s">
        <v>436</v>
      </c>
      <c r="K115" s="33" t="s">
        <v>437</v>
      </c>
      <c r="L115" s="34" t="s">
        <v>436</v>
      </c>
      <c r="M115" s="89">
        <v>42623.78</v>
      </c>
      <c r="N115" s="99">
        <v>0</v>
      </c>
      <c r="O115" s="431"/>
      <c r="P115" s="407"/>
    </row>
    <row r="116" spans="1:16" ht="30" hidden="1" customHeight="1" x14ac:dyDescent="0.25">
      <c r="A116" s="373">
        <v>17</v>
      </c>
      <c r="B116" s="356" t="s">
        <v>99</v>
      </c>
      <c r="C116" s="72" t="s">
        <v>99</v>
      </c>
      <c r="D116" s="422" t="s">
        <v>70</v>
      </c>
      <c r="E116" s="422" t="s">
        <v>409</v>
      </c>
      <c r="F116" s="422" t="s">
        <v>410</v>
      </c>
      <c r="G116" s="313" t="s">
        <v>43</v>
      </c>
      <c r="H116" s="422" t="s">
        <v>411</v>
      </c>
      <c r="I116" s="35" t="s">
        <v>157</v>
      </c>
      <c r="J116" s="35"/>
      <c r="K116" s="35" t="s">
        <v>31</v>
      </c>
      <c r="L116" s="32" t="s">
        <v>31</v>
      </c>
      <c r="M116" s="63">
        <v>1716697.59</v>
      </c>
      <c r="N116" s="67">
        <v>0</v>
      </c>
      <c r="O116" s="434"/>
      <c r="P116" s="394"/>
    </row>
    <row r="117" spans="1:16" ht="59.25" hidden="1" customHeight="1" x14ac:dyDescent="0.25">
      <c r="A117" s="374"/>
      <c r="B117" s="362"/>
      <c r="C117" s="355" t="s">
        <v>101</v>
      </c>
      <c r="D117" s="307"/>
      <c r="E117" s="432"/>
      <c r="F117" s="307"/>
      <c r="G117" s="322"/>
      <c r="H117" s="307"/>
      <c r="I117" s="305" t="s">
        <v>427</v>
      </c>
      <c r="J117" s="60" t="s">
        <v>412</v>
      </c>
      <c r="K117" s="60"/>
      <c r="L117" s="38" t="s">
        <v>413</v>
      </c>
      <c r="M117" s="76">
        <v>33524.800000000003</v>
      </c>
      <c r="N117" s="75">
        <v>0</v>
      </c>
      <c r="O117" s="435"/>
      <c r="P117" s="405"/>
    </row>
    <row r="118" spans="1:16" ht="90.75" hidden="1" customHeight="1" x14ac:dyDescent="0.25">
      <c r="A118" s="374"/>
      <c r="B118" s="362"/>
      <c r="C118" s="355"/>
      <c r="D118" s="307"/>
      <c r="E118" s="432"/>
      <c r="F118" s="307"/>
      <c r="G118" s="322"/>
      <c r="H118" s="307"/>
      <c r="I118" s="307"/>
      <c r="J118" s="60" t="s">
        <v>414</v>
      </c>
      <c r="K118" s="60" t="s">
        <v>415</v>
      </c>
      <c r="L118" s="38" t="s">
        <v>416</v>
      </c>
      <c r="M118" s="76">
        <v>70000</v>
      </c>
      <c r="N118" s="75">
        <v>0</v>
      </c>
      <c r="O118" s="71"/>
      <c r="P118" s="94"/>
    </row>
    <row r="119" spans="1:16" ht="78.75" hidden="1" customHeight="1" x14ac:dyDescent="0.25">
      <c r="A119" s="359"/>
      <c r="B119" s="355"/>
      <c r="C119" s="357" t="s">
        <v>100</v>
      </c>
      <c r="D119" s="364"/>
      <c r="E119" s="428"/>
      <c r="F119" s="364"/>
      <c r="G119" s="304"/>
      <c r="H119" s="364"/>
      <c r="I119" s="305" t="s">
        <v>478</v>
      </c>
      <c r="J119" s="73" t="s">
        <v>417</v>
      </c>
      <c r="K119" s="73" t="s">
        <v>160</v>
      </c>
      <c r="L119" s="36" t="s">
        <v>159</v>
      </c>
      <c r="M119" s="76">
        <v>12566</v>
      </c>
      <c r="N119" s="75">
        <v>0</v>
      </c>
      <c r="O119" s="297"/>
      <c r="P119" s="303"/>
    </row>
    <row r="120" spans="1:16" ht="70.5" hidden="1" customHeight="1" x14ac:dyDescent="0.25">
      <c r="A120" s="359"/>
      <c r="B120" s="355"/>
      <c r="C120" s="362"/>
      <c r="D120" s="364"/>
      <c r="E120" s="428"/>
      <c r="F120" s="364"/>
      <c r="G120" s="304"/>
      <c r="H120" s="364"/>
      <c r="I120" s="307"/>
      <c r="J120" s="73" t="s">
        <v>429</v>
      </c>
      <c r="K120" s="73" t="s">
        <v>418</v>
      </c>
      <c r="L120" s="36" t="s">
        <v>434</v>
      </c>
      <c r="M120" s="76">
        <v>1449.27</v>
      </c>
      <c r="N120" s="75">
        <v>0</v>
      </c>
      <c r="O120" s="435"/>
      <c r="P120" s="405"/>
    </row>
    <row r="121" spans="1:16" ht="63" hidden="1" customHeight="1" x14ac:dyDescent="0.25">
      <c r="A121" s="359"/>
      <c r="B121" s="355"/>
      <c r="C121" s="357" t="s">
        <v>103</v>
      </c>
      <c r="D121" s="364"/>
      <c r="E121" s="428"/>
      <c r="F121" s="364"/>
      <c r="G121" s="304"/>
      <c r="H121" s="364"/>
      <c r="I121" s="73" t="s">
        <v>161</v>
      </c>
      <c r="J121" s="73" t="s">
        <v>430</v>
      </c>
      <c r="K121" s="73" t="s">
        <v>432</v>
      </c>
      <c r="L121" s="36" t="s">
        <v>433</v>
      </c>
      <c r="M121" s="76">
        <v>3978219.8399999994</v>
      </c>
      <c r="N121" s="75">
        <v>0</v>
      </c>
      <c r="O121" s="95"/>
      <c r="P121" s="87"/>
    </row>
    <row r="122" spans="1:16" ht="95.25" hidden="1" customHeight="1" x14ac:dyDescent="0.25">
      <c r="A122" s="359"/>
      <c r="B122" s="355"/>
      <c r="C122" s="362"/>
      <c r="D122" s="364"/>
      <c r="E122" s="428"/>
      <c r="F122" s="364"/>
      <c r="G122" s="304"/>
      <c r="H122" s="364"/>
      <c r="I122" s="305" t="s">
        <v>428</v>
      </c>
      <c r="J122" s="73" t="s">
        <v>431</v>
      </c>
      <c r="K122" s="73" t="s">
        <v>163</v>
      </c>
      <c r="L122" s="36" t="s">
        <v>162</v>
      </c>
      <c r="M122" s="76">
        <v>914927.49679999996</v>
      </c>
      <c r="N122" s="75">
        <v>0</v>
      </c>
      <c r="O122" s="95"/>
      <c r="P122" s="87"/>
    </row>
    <row r="123" spans="1:16" ht="42.75" hidden="1" x14ac:dyDescent="0.25">
      <c r="A123" s="359"/>
      <c r="B123" s="355"/>
      <c r="C123" s="79" t="s">
        <v>102</v>
      </c>
      <c r="D123" s="364"/>
      <c r="E123" s="428"/>
      <c r="F123" s="364"/>
      <c r="G123" s="304"/>
      <c r="H123" s="364"/>
      <c r="I123" s="306"/>
      <c r="J123" s="305" t="s">
        <v>164</v>
      </c>
      <c r="K123" s="73" t="s">
        <v>419</v>
      </c>
      <c r="L123" s="36" t="s">
        <v>420</v>
      </c>
      <c r="M123" s="76">
        <v>17170</v>
      </c>
      <c r="N123" s="75">
        <v>0</v>
      </c>
      <c r="O123" s="95"/>
      <c r="P123" s="87"/>
    </row>
    <row r="124" spans="1:16" ht="42.75" hidden="1" x14ac:dyDescent="0.25">
      <c r="A124" s="375"/>
      <c r="B124" s="357"/>
      <c r="C124" s="68"/>
      <c r="D124" s="305"/>
      <c r="E124" s="433"/>
      <c r="F124" s="305"/>
      <c r="G124" s="325"/>
      <c r="H124" s="305"/>
      <c r="I124" s="306"/>
      <c r="J124" s="306"/>
      <c r="K124" s="60" t="s">
        <v>166</v>
      </c>
      <c r="L124" s="38" t="s">
        <v>165</v>
      </c>
      <c r="M124" s="76"/>
      <c r="N124" s="75">
        <v>0</v>
      </c>
      <c r="O124" s="93"/>
      <c r="P124" s="96"/>
    </row>
    <row r="125" spans="1:16" ht="85.5" hidden="1" x14ac:dyDescent="0.25">
      <c r="A125" s="375"/>
      <c r="B125" s="357"/>
      <c r="C125" s="68"/>
      <c r="D125" s="305"/>
      <c r="E125" s="433"/>
      <c r="F125" s="305"/>
      <c r="G125" s="325"/>
      <c r="H125" s="305"/>
      <c r="I125" s="306"/>
      <c r="J125" s="59" t="s">
        <v>421</v>
      </c>
      <c r="K125" s="60" t="s">
        <v>422</v>
      </c>
      <c r="L125" s="38" t="s">
        <v>423</v>
      </c>
      <c r="M125" s="76">
        <v>80000</v>
      </c>
      <c r="N125" s="75">
        <v>0</v>
      </c>
      <c r="O125" s="93"/>
      <c r="P125" s="96"/>
    </row>
    <row r="126" spans="1:16" ht="72" hidden="1" thickBot="1" x14ac:dyDescent="0.3">
      <c r="A126" s="376"/>
      <c r="B126" s="358"/>
      <c r="C126" s="80" t="s">
        <v>104</v>
      </c>
      <c r="D126" s="365"/>
      <c r="E126" s="429"/>
      <c r="F126" s="365"/>
      <c r="G126" s="314"/>
      <c r="H126" s="365"/>
      <c r="I126" s="320"/>
      <c r="J126" s="61" t="s">
        <v>424</v>
      </c>
      <c r="K126" s="60" t="s">
        <v>425</v>
      </c>
      <c r="L126" s="38" t="s">
        <v>426</v>
      </c>
      <c r="M126" s="89">
        <v>2067350.3399999999</v>
      </c>
      <c r="N126" s="99">
        <v>0</v>
      </c>
      <c r="O126" s="92"/>
      <c r="P126" s="88"/>
    </row>
    <row r="127" spans="1:16" ht="45" hidden="1" customHeight="1" x14ac:dyDescent="0.25">
      <c r="A127" s="373">
        <v>18</v>
      </c>
      <c r="B127" s="356" t="s">
        <v>105</v>
      </c>
      <c r="C127" s="78" t="s">
        <v>105</v>
      </c>
      <c r="D127" s="422" t="s">
        <v>70</v>
      </c>
      <c r="E127" s="427" t="s">
        <v>41</v>
      </c>
      <c r="F127" s="422" t="s">
        <v>42</v>
      </c>
      <c r="G127" s="313" t="s">
        <v>87</v>
      </c>
      <c r="H127" s="422" t="s">
        <v>88</v>
      </c>
      <c r="I127" s="35" t="s">
        <v>439</v>
      </c>
      <c r="J127" s="35" t="s">
        <v>439</v>
      </c>
      <c r="K127" s="81" t="s">
        <v>31</v>
      </c>
      <c r="L127" s="41" t="s">
        <v>31</v>
      </c>
      <c r="M127" s="63">
        <v>1836888.83</v>
      </c>
      <c r="N127" s="67">
        <v>0</v>
      </c>
      <c r="O127" s="90"/>
      <c r="P127" s="85"/>
    </row>
    <row r="128" spans="1:16" ht="42.75" hidden="1" x14ac:dyDescent="0.25">
      <c r="A128" s="359"/>
      <c r="B128" s="355"/>
      <c r="C128" s="355" t="s">
        <v>107</v>
      </c>
      <c r="D128" s="364"/>
      <c r="E128" s="428"/>
      <c r="F128" s="364"/>
      <c r="G128" s="304"/>
      <c r="H128" s="364"/>
      <c r="I128" s="73" t="s">
        <v>440</v>
      </c>
      <c r="J128" s="73" t="s">
        <v>440</v>
      </c>
      <c r="K128" s="73" t="s">
        <v>441</v>
      </c>
      <c r="L128" s="44">
        <v>0.25</v>
      </c>
      <c r="M128" s="301">
        <v>2394017.2599999998</v>
      </c>
      <c r="N128" s="328">
        <v>0</v>
      </c>
      <c r="O128" s="300"/>
      <c r="P128" s="87"/>
    </row>
    <row r="129" spans="1:16" ht="42.75" hidden="1" x14ac:dyDescent="0.25">
      <c r="A129" s="359"/>
      <c r="B129" s="355"/>
      <c r="C129" s="355"/>
      <c r="D129" s="364"/>
      <c r="E129" s="428"/>
      <c r="F129" s="364"/>
      <c r="G129" s="304"/>
      <c r="H129" s="364"/>
      <c r="I129" s="73" t="s">
        <v>108</v>
      </c>
      <c r="J129" s="73" t="s">
        <v>108</v>
      </c>
      <c r="K129" s="73" t="s">
        <v>115</v>
      </c>
      <c r="L129" s="44">
        <v>0.25</v>
      </c>
      <c r="M129" s="309"/>
      <c r="N129" s="337"/>
      <c r="O129" s="300"/>
      <c r="P129" s="87"/>
    </row>
    <row r="130" spans="1:16" ht="42.75" hidden="1" x14ac:dyDescent="0.25">
      <c r="A130" s="359"/>
      <c r="B130" s="355"/>
      <c r="C130" s="355"/>
      <c r="D130" s="364"/>
      <c r="E130" s="428"/>
      <c r="F130" s="364"/>
      <c r="G130" s="304"/>
      <c r="H130" s="364"/>
      <c r="I130" s="73" t="s">
        <v>109</v>
      </c>
      <c r="J130" s="73" t="s">
        <v>109</v>
      </c>
      <c r="K130" s="73" t="s">
        <v>116</v>
      </c>
      <c r="L130" s="44">
        <v>0.25</v>
      </c>
      <c r="M130" s="309"/>
      <c r="N130" s="337"/>
      <c r="O130" s="300"/>
      <c r="P130" s="87"/>
    </row>
    <row r="131" spans="1:16" ht="42.75" hidden="1" x14ac:dyDescent="0.25">
      <c r="A131" s="359"/>
      <c r="B131" s="355"/>
      <c r="C131" s="355"/>
      <c r="D131" s="364"/>
      <c r="E131" s="428"/>
      <c r="F131" s="364"/>
      <c r="G131" s="304"/>
      <c r="H131" s="364"/>
      <c r="I131" s="305" t="s">
        <v>110</v>
      </c>
      <c r="J131" s="305" t="s">
        <v>110</v>
      </c>
      <c r="K131" s="73" t="s">
        <v>117</v>
      </c>
      <c r="L131" s="44">
        <v>0.25</v>
      </c>
      <c r="M131" s="309"/>
      <c r="N131" s="337"/>
      <c r="O131" s="300"/>
      <c r="P131" s="87"/>
    </row>
    <row r="132" spans="1:16" ht="90" hidden="1" customHeight="1" x14ac:dyDescent="0.25">
      <c r="A132" s="359"/>
      <c r="B132" s="355"/>
      <c r="C132" s="355" t="s">
        <v>106</v>
      </c>
      <c r="D132" s="364"/>
      <c r="E132" s="428"/>
      <c r="F132" s="364"/>
      <c r="G132" s="304"/>
      <c r="H132" s="364"/>
      <c r="I132" s="307"/>
      <c r="J132" s="307"/>
      <c r="K132" s="73" t="s">
        <v>118</v>
      </c>
      <c r="L132" s="44">
        <v>0.25</v>
      </c>
      <c r="M132" s="309"/>
      <c r="N132" s="337"/>
      <c r="O132" s="300"/>
      <c r="P132" s="87"/>
    </row>
    <row r="133" spans="1:16" ht="70.5" hidden="1" customHeight="1" x14ac:dyDescent="0.25">
      <c r="A133" s="359"/>
      <c r="B133" s="355"/>
      <c r="C133" s="355"/>
      <c r="D133" s="364"/>
      <c r="E133" s="428"/>
      <c r="F133" s="364"/>
      <c r="G133" s="304"/>
      <c r="H133" s="364"/>
      <c r="I133" s="73" t="s">
        <v>111</v>
      </c>
      <c r="J133" s="73" t="s">
        <v>111</v>
      </c>
      <c r="K133" s="73" t="s">
        <v>119</v>
      </c>
      <c r="L133" s="44">
        <v>0.25</v>
      </c>
      <c r="M133" s="324"/>
      <c r="N133" s="406"/>
      <c r="O133" s="300"/>
      <c r="P133" s="87"/>
    </row>
    <row r="134" spans="1:16" ht="57" hidden="1" x14ac:dyDescent="0.25">
      <c r="A134" s="359"/>
      <c r="B134" s="355"/>
      <c r="C134" s="355"/>
      <c r="D134" s="364"/>
      <c r="E134" s="428"/>
      <c r="F134" s="364"/>
      <c r="G134" s="304"/>
      <c r="H134" s="364"/>
      <c r="I134" s="305" t="s">
        <v>112</v>
      </c>
      <c r="J134" s="305" t="s">
        <v>112</v>
      </c>
      <c r="K134" s="73" t="s">
        <v>120</v>
      </c>
      <c r="L134" s="44">
        <v>0.25</v>
      </c>
      <c r="M134" s="301">
        <v>7301537.4199999999</v>
      </c>
      <c r="N134" s="328">
        <v>0</v>
      </c>
      <c r="O134" s="300"/>
      <c r="P134" s="87"/>
    </row>
    <row r="135" spans="1:16" ht="42.75" hidden="1" x14ac:dyDescent="0.25">
      <c r="A135" s="359"/>
      <c r="B135" s="355"/>
      <c r="C135" s="355"/>
      <c r="D135" s="364"/>
      <c r="E135" s="428"/>
      <c r="F135" s="364"/>
      <c r="G135" s="304"/>
      <c r="H135" s="364"/>
      <c r="I135" s="306"/>
      <c r="J135" s="306"/>
      <c r="K135" s="73" t="s">
        <v>121</v>
      </c>
      <c r="L135" s="44">
        <v>0.25</v>
      </c>
      <c r="M135" s="309"/>
      <c r="N135" s="337"/>
      <c r="O135" s="300"/>
      <c r="P135" s="87"/>
    </row>
    <row r="136" spans="1:16" ht="42.75" hidden="1" x14ac:dyDescent="0.25">
      <c r="A136" s="359"/>
      <c r="B136" s="355"/>
      <c r="C136" s="355"/>
      <c r="D136" s="364"/>
      <c r="E136" s="428"/>
      <c r="F136" s="364"/>
      <c r="G136" s="304"/>
      <c r="H136" s="364"/>
      <c r="I136" s="306"/>
      <c r="J136" s="306"/>
      <c r="K136" s="73" t="s">
        <v>122</v>
      </c>
      <c r="L136" s="44">
        <v>0.25</v>
      </c>
      <c r="M136" s="309"/>
      <c r="N136" s="337"/>
      <c r="O136" s="300"/>
      <c r="P136" s="87"/>
    </row>
    <row r="137" spans="1:16" ht="111" hidden="1" customHeight="1" x14ac:dyDescent="0.25">
      <c r="A137" s="359"/>
      <c r="B137" s="355"/>
      <c r="C137" s="355"/>
      <c r="D137" s="364"/>
      <c r="E137" s="428"/>
      <c r="F137" s="364"/>
      <c r="G137" s="304"/>
      <c r="H137" s="364"/>
      <c r="I137" s="307"/>
      <c r="J137" s="307"/>
      <c r="K137" s="73" t="s">
        <v>123</v>
      </c>
      <c r="L137" s="44">
        <v>0.25</v>
      </c>
      <c r="M137" s="309"/>
      <c r="N137" s="337"/>
      <c r="O137" s="300"/>
      <c r="P137" s="87"/>
    </row>
    <row r="138" spans="1:16" ht="57" hidden="1" x14ac:dyDescent="0.25">
      <c r="A138" s="359"/>
      <c r="B138" s="355"/>
      <c r="C138" s="355"/>
      <c r="D138" s="364"/>
      <c r="E138" s="428"/>
      <c r="F138" s="364"/>
      <c r="G138" s="304"/>
      <c r="H138" s="364"/>
      <c r="I138" s="305" t="s">
        <v>113</v>
      </c>
      <c r="J138" s="423" t="s">
        <v>113</v>
      </c>
      <c r="K138" s="45" t="s">
        <v>124</v>
      </c>
      <c r="L138" s="44">
        <v>0.25</v>
      </c>
      <c r="M138" s="309"/>
      <c r="N138" s="337"/>
      <c r="O138" s="300"/>
      <c r="P138" s="87"/>
    </row>
    <row r="139" spans="1:16" ht="57" hidden="1" x14ac:dyDescent="0.25">
      <c r="A139" s="359"/>
      <c r="B139" s="355"/>
      <c r="C139" s="355"/>
      <c r="D139" s="364"/>
      <c r="E139" s="428"/>
      <c r="F139" s="364"/>
      <c r="G139" s="304"/>
      <c r="H139" s="364"/>
      <c r="I139" s="307"/>
      <c r="J139" s="424"/>
      <c r="K139" s="45" t="s">
        <v>125</v>
      </c>
      <c r="L139" s="44">
        <v>0.25</v>
      </c>
      <c r="M139" s="309"/>
      <c r="N139" s="337"/>
      <c r="O139" s="300"/>
      <c r="P139" s="87"/>
    </row>
    <row r="140" spans="1:16" ht="42.75" hidden="1" x14ac:dyDescent="0.25">
      <c r="A140" s="359"/>
      <c r="B140" s="355"/>
      <c r="C140" s="355"/>
      <c r="D140" s="364"/>
      <c r="E140" s="428"/>
      <c r="F140" s="364"/>
      <c r="G140" s="304"/>
      <c r="H140" s="364"/>
      <c r="I140" s="305" t="s">
        <v>114</v>
      </c>
      <c r="J140" s="423" t="s">
        <v>114</v>
      </c>
      <c r="K140" s="45" t="s">
        <v>126</v>
      </c>
      <c r="L140" s="44">
        <v>0.25</v>
      </c>
      <c r="M140" s="309"/>
      <c r="N140" s="337"/>
      <c r="O140" s="300"/>
      <c r="P140" s="87"/>
    </row>
    <row r="141" spans="1:16" ht="28.5" hidden="1" customHeight="1" x14ac:dyDescent="0.25">
      <c r="A141" s="359"/>
      <c r="B141" s="355"/>
      <c r="C141" s="355" t="s">
        <v>106</v>
      </c>
      <c r="D141" s="364"/>
      <c r="E141" s="428"/>
      <c r="F141" s="364"/>
      <c r="G141" s="304"/>
      <c r="H141" s="364"/>
      <c r="I141" s="306"/>
      <c r="J141" s="425"/>
      <c r="K141" s="45" t="s">
        <v>127</v>
      </c>
      <c r="L141" s="44">
        <v>0.25</v>
      </c>
      <c r="M141" s="309"/>
      <c r="N141" s="337"/>
      <c r="O141" s="300"/>
      <c r="P141" s="87"/>
    </row>
    <row r="142" spans="1:16" ht="57" hidden="1" customHeight="1" thickBot="1" x14ac:dyDescent="0.3">
      <c r="A142" s="376"/>
      <c r="B142" s="358"/>
      <c r="C142" s="358"/>
      <c r="D142" s="365"/>
      <c r="E142" s="429"/>
      <c r="F142" s="365"/>
      <c r="G142" s="314"/>
      <c r="H142" s="365"/>
      <c r="I142" s="320"/>
      <c r="J142" s="426"/>
      <c r="K142" s="46" t="s">
        <v>128</v>
      </c>
      <c r="L142" s="47">
        <v>0.25</v>
      </c>
      <c r="M142" s="327"/>
      <c r="N142" s="329"/>
      <c r="O142" s="420"/>
      <c r="P142" s="88"/>
    </row>
    <row r="143" spans="1:16" ht="45" hidden="1" x14ac:dyDescent="0.25">
      <c r="A143" s="373">
        <v>19</v>
      </c>
      <c r="B143" s="356" t="s">
        <v>133</v>
      </c>
      <c r="C143" s="78" t="s">
        <v>134</v>
      </c>
      <c r="D143" s="422" t="s">
        <v>137</v>
      </c>
      <c r="E143" s="422" t="s">
        <v>67</v>
      </c>
      <c r="F143" s="422" t="s">
        <v>139</v>
      </c>
      <c r="G143" s="313" t="s">
        <v>11</v>
      </c>
      <c r="H143" s="422" t="s">
        <v>138</v>
      </c>
      <c r="I143" s="35" t="s">
        <v>158</v>
      </c>
      <c r="J143" s="48" t="s">
        <v>31</v>
      </c>
      <c r="K143" s="48" t="s">
        <v>31</v>
      </c>
      <c r="L143" s="49" t="s">
        <v>31</v>
      </c>
      <c r="M143" s="90">
        <v>393605.05</v>
      </c>
      <c r="N143" s="10"/>
      <c r="O143" s="90"/>
      <c r="P143" s="85"/>
    </row>
    <row r="144" spans="1:16" ht="51.75" hidden="1" customHeight="1" x14ac:dyDescent="0.25">
      <c r="A144" s="359"/>
      <c r="B144" s="355"/>
      <c r="C144" s="79" t="s">
        <v>135</v>
      </c>
      <c r="D144" s="364"/>
      <c r="E144" s="364"/>
      <c r="F144" s="364"/>
      <c r="G144" s="304"/>
      <c r="H144" s="364"/>
      <c r="I144" s="73" t="s">
        <v>353</v>
      </c>
      <c r="J144" s="50" t="s">
        <v>347</v>
      </c>
      <c r="K144" s="50" t="s">
        <v>348</v>
      </c>
      <c r="L144" s="50" t="s">
        <v>349</v>
      </c>
      <c r="M144" s="76">
        <v>185481.93</v>
      </c>
      <c r="N144" s="75"/>
      <c r="O144" s="300"/>
      <c r="P144" s="87"/>
    </row>
    <row r="145" spans="1:16" ht="54.75" hidden="1" customHeight="1" thickBot="1" x14ac:dyDescent="0.3">
      <c r="A145" s="376"/>
      <c r="B145" s="358"/>
      <c r="C145" s="80" t="s">
        <v>136</v>
      </c>
      <c r="D145" s="365"/>
      <c r="E145" s="365"/>
      <c r="F145" s="365"/>
      <c r="G145" s="314"/>
      <c r="H145" s="365"/>
      <c r="I145" s="33" t="s">
        <v>354</v>
      </c>
      <c r="J145" s="51" t="s">
        <v>350</v>
      </c>
      <c r="K145" s="51" t="s">
        <v>351</v>
      </c>
      <c r="L145" s="51" t="s">
        <v>352</v>
      </c>
      <c r="M145" s="89">
        <v>35760.47</v>
      </c>
      <c r="N145" s="99"/>
      <c r="O145" s="420"/>
      <c r="P145" s="88"/>
    </row>
    <row r="146" spans="1:16" ht="99" customHeight="1" x14ac:dyDescent="0.25">
      <c r="C146" s="341" t="s">
        <v>131</v>
      </c>
      <c r="D146" s="341"/>
      <c r="G146" s="344"/>
      <c r="H146" s="344"/>
      <c r="L146" s="344" t="s">
        <v>132</v>
      </c>
      <c r="M146" s="344"/>
      <c r="O146" s="6"/>
    </row>
    <row r="147" spans="1:16" s="24" customFormat="1" ht="15.75" customHeight="1" x14ac:dyDescent="0.25">
      <c r="A147" s="53"/>
      <c r="B147" s="53"/>
      <c r="C147" s="339" t="s">
        <v>469</v>
      </c>
      <c r="D147" s="339"/>
      <c r="G147" s="6"/>
      <c r="H147" s="30"/>
      <c r="L147" s="339" t="s">
        <v>470</v>
      </c>
      <c r="M147" s="339"/>
      <c r="N147" s="12"/>
      <c r="O147" s="55"/>
      <c r="P147" s="57"/>
    </row>
    <row r="148" spans="1:16" s="24" customFormat="1" ht="36" customHeight="1" x14ac:dyDescent="0.25">
      <c r="A148" s="53"/>
      <c r="B148" s="53"/>
      <c r="C148" s="340" t="s">
        <v>130</v>
      </c>
      <c r="D148" s="340"/>
      <c r="G148" s="6"/>
      <c r="H148" s="30"/>
      <c r="I148" s="54"/>
      <c r="J148" s="54"/>
      <c r="K148" s="54"/>
      <c r="L148" s="343" t="s">
        <v>471</v>
      </c>
      <c r="M148" s="343"/>
      <c r="N148" s="12"/>
      <c r="O148" s="55"/>
      <c r="P148" s="57"/>
    </row>
  </sheetData>
  <mergeCells count="302">
    <mergeCell ref="I4:I5"/>
    <mergeCell ref="J4:J5"/>
    <mergeCell ref="K4:K5"/>
    <mergeCell ref="L4:L5"/>
    <mergeCell ref="M4:N4"/>
    <mergeCell ref="O4:P4"/>
    <mergeCell ref="A2:N2"/>
    <mergeCell ref="B3:L3"/>
    <mergeCell ref="M3:N3"/>
    <mergeCell ref="O3:P3"/>
    <mergeCell ref="A4:A5"/>
    <mergeCell ref="B4:B5"/>
    <mergeCell ref="C4:C5"/>
    <mergeCell ref="D4:D5"/>
    <mergeCell ref="E4:F5"/>
    <mergeCell ref="G4:H5"/>
    <mergeCell ref="G8:G9"/>
    <mergeCell ref="H8:H9"/>
    <mergeCell ref="A10:A20"/>
    <mergeCell ref="B10:B20"/>
    <mergeCell ref="D10:D20"/>
    <mergeCell ref="E10:E20"/>
    <mergeCell ref="F10:F20"/>
    <mergeCell ref="G10:G20"/>
    <mergeCell ref="H10:H20"/>
    <mergeCell ref="C11:C17"/>
    <mergeCell ref="A8:A9"/>
    <mergeCell ref="B8:B9"/>
    <mergeCell ref="C8:C9"/>
    <mergeCell ref="D8:D9"/>
    <mergeCell ref="E8:E9"/>
    <mergeCell ref="F8:F9"/>
    <mergeCell ref="I11:I17"/>
    <mergeCell ref="J14:J15"/>
    <mergeCell ref="C18:C20"/>
    <mergeCell ref="I18:I20"/>
    <mergeCell ref="A21:A33"/>
    <mergeCell ref="B21:B33"/>
    <mergeCell ref="D21:D33"/>
    <mergeCell ref="E21:E33"/>
    <mergeCell ref="F21:F33"/>
    <mergeCell ref="G21:G33"/>
    <mergeCell ref="I28:I30"/>
    <mergeCell ref="M28:M30"/>
    <mergeCell ref="N28:N30"/>
    <mergeCell ref="C31:C33"/>
    <mergeCell ref="I31:I33"/>
    <mergeCell ref="M31:M33"/>
    <mergeCell ref="N31:N33"/>
    <mergeCell ref="H21:H33"/>
    <mergeCell ref="C22:C25"/>
    <mergeCell ref="I22:I25"/>
    <mergeCell ref="M22:M25"/>
    <mergeCell ref="N22:N25"/>
    <mergeCell ref="C26:C27"/>
    <mergeCell ref="I26:I27"/>
    <mergeCell ref="M26:M27"/>
    <mergeCell ref="N26:N27"/>
    <mergeCell ref="C28:C30"/>
    <mergeCell ref="M36:M38"/>
    <mergeCell ref="N36:N38"/>
    <mergeCell ref="A40:A48"/>
    <mergeCell ref="B40:B48"/>
    <mergeCell ref="D40:D48"/>
    <mergeCell ref="E40:E48"/>
    <mergeCell ref="F40:F48"/>
    <mergeCell ref="G40:G48"/>
    <mergeCell ref="H40:H48"/>
    <mergeCell ref="N44:N45"/>
    <mergeCell ref="G34:G39"/>
    <mergeCell ref="H34:H39"/>
    <mergeCell ref="I36:I38"/>
    <mergeCell ref="J36:J38"/>
    <mergeCell ref="K36:K38"/>
    <mergeCell ref="L36:L38"/>
    <mergeCell ref="A34:A39"/>
    <mergeCell ref="B34:B39"/>
    <mergeCell ref="C34:C35"/>
    <mergeCell ref="D34:D39"/>
    <mergeCell ref="E34:E39"/>
    <mergeCell ref="F34:F39"/>
    <mergeCell ref="O40:O48"/>
    <mergeCell ref="P40:P48"/>
    <mergeCell ref="C41:C45"/>
    <mergeCell ref="I41:I42"/>
    <mergeCell ref="K41:K42"/>
    <mergeCell ref="M41:M42"/>
    <mergeCell ref="N41:N42"/>
    <mergeCell ref="I44:I45"/>
    <mergeCell ref="K44:K45"/>
    <mergeCell ref="M44:M45"/>
    <mergeCell ref="C46:C47"/>
    <mergeCell ref="I46:I47"/>
    <mergeCell ref="M46:M47"/>
    <mergeCell ref="N46:N47"/>
    <mergeCell ref="A49:A52"/>
    <mergeCell ref="B49:B52"/>
    <mergeCell ref="D49:D52"/>
    <mergeCell ref="E49:E52"/>
    <mergeCell ref="F49:F52"/>
    <mergeCell ref="G49:G52"/>
    <mergeCell ref="H49:H52"/>
    <mergeCell ref="I49:I52"/>
    <mergeCell ref="A53:A58"/>
    <mergeCell ref="B53:B58"/>
    <mergeCell ref="D53:D58"/>
    <mergeCell ref="E53:E58"/>
    <mergeCell ref="F53:F58"/>
    <mergeCell ref="G53:G58"/>
    <mergeCell ref="H53:H58"/>
    <mergeCell ref="I53:I58"/>
    <mergeCell ref="P56:P58"/>
    <mergeCell ref="A59:A72"/>
    <mergeCell ref="B59:B72"/>
    <mergeCell ref="D59:D72"/>
    <mergeCell ref="E59:E72"/>
    <mergeCell ref="F59:F72"/>
    <mergeCell ref="G59:G72"/>
    <mergeCell ref="H59:H72"/>
    <mergeCell ref="O59:O70"/>
    <mergeCell ref="P59:P70"/>
    <mergeCell ref="J53:J58"/>
    <mergeCell ref="K53:K58"/>
    <mergeCell ref="L53:L58"/>
    <mergeCell ref="M53:M58"/>
    <mergeCell ref="N53:N58"/>
    <mergeCell ref="O56:O58"/>
    <mergeCell ref="C60:C62"/>
    <mergeCell ref="I60:I62"/>
    <mergeCell ref="K60:K62"/>
    <mergeCell ref="M60:M62"/>
    <mergeCell ref="N60:N62"/>
    <mergeCell ref="C63:C72"/>
    <mergeCell ref="I63:I67"/>
    <mergeCell ref="K63:K67"/>
    <mergeCell ref="M63:M67"/>
    <mergeCell ref="N63:N67"/>
    <mergeCell ref="I68:I70"/>
    <mergeCell ref="K68:K70"/>
    <mergeCell ref="M68:M70"/>
    <mergeCell ref="N68:N70"/>
    <mergeCell ref="A73:A82"/>
    <mergeCell ref="B73:B82"/>
    <mergeCell ref="D73:D82"/>
    <mergeCell ref="E73:E82"/>
    <mergeCell ref="F73:F82"/>
    <mergeCell ref="G73:G82"/>
    <mergeCell ref="A83:A97"/>
    <mergeCell ref="B83:B97"/>
    <mergeCell ref="D83:D97"/>
    <mergeCell ref="E83:E97"/>
    <mergeCell ref="F83:F97"/>
    <mergeCell ref="G83:G97"/>
    <mergeCell ref="H73:H82"/>
    <mergeCell ref="O73:O82"/>
    <mergeCell ref="P73:P82"/>
    <mergeCell ref="C74:C82"/>
    <mergeCell ref="I74:I82"/>
    <mergeCell ref="J74:J76"/>
    <mergeCell ref="M74:M80"/>
    <mergeCell ref="N74:N80"/>
    <mergeCell ref="J77:J80"/>
    <mergeCell ref="J81:J82"/>
    <mergeCell ref="O83:O91"/>
    <mergeCell ref="P83:P91"/>
    <mergeCell ref="C84:C85"/>
    <mergeCell ref="I84:I85"/>
    <mergeCell ref="J84:J85"/>
    <mergeCell ref="K84:K85"/>
    <mergeCell ref="M84:M85"/>
    <mergeCell ref="N84:N85"/>
    <mergeCell ref="C86:C89"/>
    <mergeCell ref="N90:N91"/>
    <mergeCell ref="C92:C94"/>
    <mergeCell ref="I92:I94"/>
    <mergeCell ref="K92:K94"/>
    <mergeCell ref="M92:M94"/>
    <mergeCell ref="N92:N94"/>
    <mergeCell ref="I86:I89"/>
    <mergeCell ref="J86:J89"/>
    <mergeCell ref="K86:K89"/>
    <mergeCell ref="M86:M89"/>
    <mergeCell ref="N86:N89"/>
    <mergeCell ref="C90:C91"/>
    <mergeCell ref="I90:I91"/>
    <mergeCell ref="J90:J91"/>
    <mergeCell ref="K90:K91"/>
    <mergeCell ref="M90:M91"/>
    <mergeCell ref="H83:H97"/>
    <mergeCell ref="O92:O93"/>
    <mergeCell ref="P92:P93"/>
    <mergeCell ref="J93:J94"/>
    <mergeCell ref="C95:C97"/>
    <mergeCell ref="I95:I97"/>
    <mergeCell ref="J95:J97"/>
    <mergeCell ref="K95:K97"/>
    <mergeCell ref="M95:M97"/>
    <mergeCell ref="N95:N97"/>
    <mergeCell ref="H98:H103"/>
    <mergeCell ref="O98:O103"/>
    <mergeCell ref="P98:P103"/>
    <mergeCell ref="C99:C100"/>
    <mergeCell ref="C101:C102"/>
    <mergeCell ref="A104:A106"/>
    <mergeCell ref="B104:B106"/>
    <mergeCell ref="D104:D106"/>
    <mergeCell ref="E104:E106"/>
    <mergeCell ref="F104:F106"/>
    <mergeCell ref="A98:A103"/>
    <mergeCell ref="B98:B103"/>
    <mergeCell ref="D98:D103"/>
    <mergeCell ref="E98:E103"/>
    <mergeCell ref="F98:F103"/>
    <mergeCell ref="G98:G103"/>
    <mergeCell ref="G104:G106"/>
    <mergeCell ref="H104:H106"/>
    <mergeCell ref="A107:A113"/>
    <mergeCell ref="B107:B113"/>
    <mergeCell ref="D107:D113"/>
    <mergeCell ref="E107:E113"/>
    <mergeCell ref="F107:F113"/>
    <mergeCell ref="G107:G113"/>
    <mergeCell ref="H107:H113"/>
    <mergeCell ref="C108:C110"/>
    <mergeCell ref="I108:I110"/>
    <mergeCell ref="M108:M110"/>
    <mergeCell ref="N108:N110"/>
    <mergeCell ref="O108:O109"/>
    <mergeCell ref="P108:P109"/>
    <mergeCell ref="C111:C113"/>
    <mergeCell ref="I111:I113"/>
    <mergeCell ref="J111:J112"/>
    <mergeCell ref="M111:M112"/>
    <mergeCell ref="N111:N112"/>
    <mergeCell ref="G114:G115"/>
    <mergeCell ref="H114:H115"/>
    <mergeCell ref="O114:O115"/>
    <mergeCell ref="P114:P115"/>
    <mergeCell ref="A116:A126"/>
    <mergeCell ref="B116:B126"/>
    <mergeCell ref="D116:D126"/>
    <mergeCell ref="E116:E126"/>
    <mergeCell ref="F116:F126"/>
    <mergeCell ref="G116:G126"/>
    <mergeCell ref="A114:A115"/>
    <mergeCell ref="B114:B115"/>
    <mergeCell ref="C114:C115"/>
    <mergeCell ref="D114:D115"/>
    <mergeCell ref="E114:E115"/>
    <mergeCell ref="F114:F115"/>
    <mergeCell ref="O116:O117"/>
    <mergeCell ref="P116:P117"/>
    <mergeCell ref="C117:C118"/>
    <mergeCell ref="I117:I118"/>
    <mergeCell ref="C119:C120"/>
    <mergeCell ref="I119:I120"/>
    <mergeCell ref="O119:O120"/>
    <mergeCell ref="P119:P120"/>
    <mergeCell ref="C121:C122"/>
    <mergeCell ref="I122:I126"/>
    <mergeCell ref="J123:J124"/>
    <mergeCell ref="A127:A142"/>
    <mergeCell ref="B127:B142"/>
    <mergeCell ref="D127:D142"/>
    <mergeCell ref="E127:E142"/>
    <mergeCell ref="F127:F142"/>
    <mergeCell ref="G127:G142"/>
    <mergeCell ref="H127:H142"/>
    <mergeCell ref="C128:C131"/>
    <mergeCell ref="H116:H126"/>
    <mergeCell ref="M128:M133"/>
    <mergeCell ref="N128:N133"/>
    <mergeCell ref="O128:O131"/>
    <mergeCell ref="I131:I132"/>
    <mergeCell ref="J131:J132"/>
    <mergeCell ref="C132:C140"/>
    <mergeCell ref="O132:O140"/>
    <mergeCell ref="I134:I137"/>
    <mergeCell ref="J134:J137"/>
    <mergeCell ref="M134:M142"/>
    <mergeCell ref="C146:D146"/>
    <mergeCell ref="G146:H146"/>
    <mergeCell ref="L146:M146"/>
    <mergeCell ref="C147:D147"/>
    <mergeCell ref="L147:M147"/>
    <mergeCell ref="C148:D148"/>
    <mergeCell ref="L148:M148"/>
    <mergeCell ref="O141:O142"/>
    <mergeCell ref="A143:A145"/>
    <mergeCell ref="B143:B145"/>
    <mergeCell ref="D143:D145"/>
    <mergeCell ref="E143:E145"/>
    <mergeCell ref="F143:F145"/>
    <mergeCell ref="G143:G145"/>
    <mergeCell ref="H143:H145"/>
    <mergeCell ref="O144:O145"/>
    <mergeCell ref="N134:N142"/>
    <mergeCell ref="I138:I139"/>
    <mergeCell ref="J138:J139"/>
    <mergeCell ref="I140:I142"/>
    <mergeCell ref="J140:J142"/>
    <mergeCell ref="C141:C142"/>
  </mergeCells>
  <pageMargins left="0.70866141732283472" right="0.70866141732283472" top="0.74803149606299213" bottom="0.74803149606299213" header="0.31496062992125984" footer="0.31496062992125984"/>
  <pageSetup paperSize="257" scale="24" fitToWidth="2" fitToHeight="2" orientation="landscape" r:id="rId1"/>
  <colBreaks count="1" manualBreakCount="1">
    <brk id="16" max="144" man="1"/>
  </colBreaks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45"/>
  <sheetViews>
    <sheetView topLeftCell="E33" zoomScale="60" zoomScaleNormal="60" workbookViewId="0">
      <selection activeCell="K28" sqref="K28:K39"/>
    </sheetView>
  </sheetViews>
  <sheetFormatPr baseColWidth="10" defaultColWidth="9.140625" defaultRowHeight="15" x14ac:dyDescent="0.25"/>
  <cols>
    <col min="1" max="1" width="5.42578125" style="52" customWidth="1"/>
    <col min="2" max="2" width="32" style="52" customWidth="1"/>
    <col min="3" max="3" width="45.5703125" style="52" customWidth="1"/>
    <col min="4" max="4" width="27.28515625" style="6" customWidth="1"/>
    <col min="5" max="5" width="46.42578125" style="30" customWidth="1"/>
    <col min="6" max="6" width="58.5703125" style="30" customWidth="1"/>
    <col min="7" max="7" width="50.5703125" style="30" customWidth="1"/>
    <col min="8" max="8" width="42.140625" style="30" customWidth="1"/>
    <col min="9" max="9" width="40" style="30" customWidth="1"/>
    <col min="10" max="10" width="32.140625" style="7" customWidth="1"/>
    <col min="11" max="11" width="18.85546875" style="11" customWidth="1"/>
    <col min="12" max="12" width="32.140625" style="7" customWidth="1"/>
    <col min="13" max="13" width="18.85546875" style="56" customWidth="1"/>
    <col min="14" max="16384" width="9.140625" style="30"/>
  </cols>
  <sheetData>
    <row r="2" spans="1:13" s="24" customFormat="1" ht="69" customHeight="1" thickBot="1" x14ac:dyDescent="0.3">
      <c r="A2" s="338" t="s">
        <v>129</v>
      </c>
      <c r="B2" s="338"/>
      <c r="C2" s="338"/>
      <c r="D2" s="338"/>
      <c r="E2" s="338"/>
      <c r="F2" s="338"/>
      <c r="G2" s="338"/>
      <c r="H2" s="338"/>
      <c r="I2" s="338"/>
      <c r="J2" s="338"/>
      <c r="K2" s="338"/>
      <c r="L2" s="55"/>
      <c r="M2" s="55"/>
    </row>
    <row r="3" spans="1:13" s="24" customFormat="1" ht="46.5" customHeight="1" thickBot="1" x14ac:dyDescent="0.3">
      <c r="A3" s="25"/>
      <c r="B3" s="380" t="s">
        <v>222</v>
      </c>
      <c r="C3" s="380"/>
      <c r="D3" s="380"/>
      <c r="E3" s="380"/>
      <c r="F3" s="380"/>
      <c r="G3" s="380"/>
      <c r="H3" s="380"/>
      <c r="I3" s="381"/>
      <c r="J3" s="390">
        <f>SUBTOTAL(9,J6:J866)</f>
        <v>11532443.51</v>
      </c>
      <c r="K3" s="391"/>
      <c r="L3" s="392">
        <f>SUBTOTAL(9,L6:L866)</f>
        <v>0</v>
      </c>
      <c r="M3" s="393"/>
    </row>
    <row r="4" spans="1:13" s="24" customFormat="1" ht="38.25" customHeight="1" x14ac:dyDescent="0.25">
      <c r="A4" s="345" t="s">
        <v>17</v>
      </c>
      <c r="B4" s="347" t="s">
        <v>0</v>
      </c>
      <c r="C4" s="347" t="s">
        <v>1</v>
      </c>
      <c r="D4" s="347" t="s">
        <v>4</v>
      </c>
      <c r="E4" s="347"/>
      <c r="F4" s="347" t="s">
        <v>173</v>
      </c>
      <c r="G4" s="347" t="s">
        <v>174</v>
      </c>
      <c r="H4" s="347" t="s">
        <v>8</v>
      </c>
      <c r="I4" s="353" t="s">
        <v>225</v>
      </c>
      <c r="J4" s="349" t="s">
        <v>7</v>
      </c>
      <c r="K4" s="350"/>
      <c r="L4" s="349" t="s">
        <v>140</v>
      </c>
      <c r="M4" s="350"/>
    </row>
    <row r="5" spans="1:13" s="24" customFormat="1" ht="30.75" customHeight="1" thickBot="1" x14ac:dyDescent="0.3">
      <c r="A5" s="346"/>
      <c r="B5" s="348"/>
      <c r="C5" s="348"/>
      <c r="D5" s="348"/>
      <c r="E5" s="348"/>
      <c r="F5" s="348"/>
      <c r="G5" s="348"/>
      <c r="H5" s="348"/>
      <c r="I5" s="354"/>
      <c r="J5" s="4" t="s">
        <v>5</v>
      </c>
      <c r="K5" s="8" t="s">
        <v>6</v>
      </c>
      <c r="L5" s="4" t="s">
        <v>5</v>
      </c>
      <c r="M5" s="5" t="s">
        <v>6</v>
      </c>
    </row>
    <row r="6" spans="1:13" ht="45" customHeight="1" x14ac:dyDescent="0.25">
      <c r="A6" s="373">
        <v>18</v>
      </c>
      <c r="B6" s="356" t="s">
        <v>105</v>
      </c>
      <c r="C6" s="78" t="s">
        <v>105</v>
      </c>
      <c r="D6" s="313" t="s">
        <v>87</v>
      </c>
      <c r="E6" s="422" t="s">
        <v>88</v>
      </c>
      <c r="F6" s="35" t="s">
        <v>439</v>
      </c>
      <c r="G6" s="35" t="s">
        <v>439</v>
      </c>
      <c r="H6" s="81" t="s">
        <v>31</v>
      </c>
      <c r="I6" s="41" t="s">
        <v>31</v>
      </c>
      <c r="J6" s="63">
        <v>1836888.83</v>
      </c>
      <c r="K6" s="67">
        <v>0</v>
      </c>
      <c r="L6" s="90"/>
      <c r="M6" s="85"/>
    </row>
    <row r="7" spans="1:13" ht="42.75" x14ac:dyDescent="0.25">
      <c r="A7" s="359"/>
      <c r="B7" s="355"/>
      <c r="C7" s="355" t="s">
        <v>107</v>
      </c>
      <c r="D7" s="304"/>
      <c r="E7" s="364"/>
      <c r="F7" s="73" t="s">
        <v>440</v>
      </c>
      <c r="G7" s="73" t="s">
        <v>440</v>
      </c>
      <c r="H7" s="73" t="s">
        <v>441</v>
      </c>
      <c r="I7" s="44">
        <v>0.25</v>
      </c>
      <c r="J7" s="301">
        <v>2394017.2599999998</v>
      </c>
      <c r="K7" s="328">
        <v>0</v>
      </c>
      <c r="L7" s="300"/>
      <c r="M7" s="87"/>
    </row>
    <row r="8" spans="1:13" ht="42.75" x14ac:dyDescent="0.25">
      <c r="A8" s="359"/>
      <c r="B8" s="355"/>
      <c r="C8" s="355"/>
      <c r="D8" s="304"/>
      <c r="E8" s="364"/>
      <c r="F8" s="73" t="s">
        <v>108</v>
      </c>
      <c r="G8" s="73" t="s">
        <v>108</v>
      </c>
      <c r="H8" s="73" t="s">
        <v>115</v>
      </c>
      <c r="I8" s="44">
        <v>0.25</v>
      </c>
      <c r="J8" s="309"/>
      <c r="K8" s="337"/>
      <c r="L8" s="300"/>
      <c r="M8" s="87"/>
    </row>
    <row r="9" spans="1:13" ht="42.75" x14ac:dyDescent="0.25">
      <c r="A9" s="359"/>
      <c r="B9" s="355"/>
      <c r="C9" s="355"/>
      <c r="D9" s="304"/>
      <c r="E9" s="364"/>
      <c r="F9" s="73" t="s">
        <v>109</v>
      </c>
      <c r="G9" s="73" t="s">
        <v>109</v>
      </c>
      <c r="H9" s="73" t="s">
        <v>116</v>
      </c>
      <c r="I9" s="44">
        <v>0.25</v>
      </c>
      <c r="J9" s="309"/>
      <c r="K9" s="337"/>
      <c r="L9" s="300"/>
      <c r="M9" s="87"/>
    </row>
    <row r="10" spans="1:13" ht="42.75" x14ac:dyDescent="0.25">
      <c r="A10" s="359"/>
      <c r="B10" s="355"/>
      <c r="C10" s="355"/>
      <c r="D10" s="304"/>
      <c r="E10" s="364"/>
      <c r="F10" s="305" t="s">
        <v>110</v>
      </c>
      <c r="G10" s="305" t="s">
        <v>110</v>
      </c>
      <c r="H10" s="73" t="s">
        <v>117</v>
      </c>
      <c r="I10" s="44">
        <v>0.25</v>
      </c>
      <c r="J10" s="309"/>
      <c r="K10" s="337"/>
      <c r="L10" s="300"/>
      <c r="M10" s="87"/>
    </row>
    <row r="11" spans="1:13" ht="90" customHeight="1" x14ac:dyDescent="0.25">
      <c r="A11" s="359"/>
      <c r="B11" s="355"/>
      <c r="C11" s="355" t="s">
        <v>106</v>
      </c>
      <c r="D11" s="304"/>
      <c r="E11" s="364"/>
      <c r="F11" s="307"/>
      <c r="G11" s="307"/>
      <c r="H11" s="73" t="s">
        <v>118</v>
      </c>
      <c r="I11" s="44">
        <v>0.25</v>
      </c>
      <c r="J11" s="309"/>
      <c r="K11" s="337"/>
      <c r="L11" s="300"/>
      <c r="M11" s="87"/>
    </row>
    <row r="12" spans="1:13" ht="70.5" customHeight="1" x14ac:dyDescent="0.25">
      <c r="A12" s="359"/>
      <c r="B12" s="355"/>
      <c r="C12" s="355"/>
      <c r="D12" s="304"/>
      <c r="E12" s="364"/>
      <c r="F12" s="73" t="s">
        <v>111</v>
      </c>
      <c r="G12" s="73" t="s">
        <v>111</v>
      </c>
      <c r="H12" s="73" t="s">
        <v>119</v>
      </c>
      <c r="I12" s="44">
        <v>0.25</v>
      </c>
      <c r="J12" s="324"/>
      <c r="K12" s="406"/>
      <c r="L12" s="300"/>
      <c r="M12" s="87"/>
    </row>
    <row r="13" spans="1:13" ht="57" x14ac:dyDescent="0.25">
      <c r="A13" s="359"/>
      <c r="B13" s="355"/>
      <c r="C13" s="355"/>
      <c r="D13" s="304"/>
      <c r="E13" s="364"/>
      <c r="F13" s="305" t="s">
        <v>112</v>
      </c>
      <c r="G13" s="305" t="s">
        <v>112</v>
      </c>
      <c r="H13" s="73" t="s">
        <v>120</v>
      </c>
      <c r="I13" s="44">
        <v>0.25</v>
      </c>
      <c r="J13" s="301">
        <v>7301537.4199999999</v>
      </c>
      <c r="K13" s="328">
        <v>0</v>
      </c>
      <c r="L13" s="300"/>
      <c r="M13" s="87"/>
    </row>
    <row r="14" spans="1:13" ht="42.75" x14ac:dyDescent="0.25">
      <c r="A14" s="359"/>
      <c r="B14" s="355"/>
      <c r="C14" s="355"/>
      <c r="D14" s="304"/>
      <c r="E14" s="364"/>
      <c r="F14" s="306"/>
      <c r="G14" s="306"/>
      <c r="H14" s="73" t="s">
        <v>121</v>
      </c>
      <c r="I14" s="44">
        <v>0.25</v>
      </c>
      <c r="J14" s="309"/>
      <c r="K14" s="337"/>
      <c r="L14" s="300"/>
      <c r="M14" s="87"/>
    </row>
    <row r="15" spans="1:13" ht="42.75" x14ac:dyDescent="0.25">
      <c r="A15" s="359"/>
      <c r="B15" s="355"/>
      <c r="C15" s="355"/>
      <c r="D15" s="304"/>
      <c r="E15" s="364"/>
      <c r="F15" s="306"/>
      <c r="G15" s="306"/>
      <c r="H15" s="73" t="s">
        <v>122</v>
      </c>
      <c r="I15" s="44">
        <v>0.25</v>
      </c>
      <c r="J15" s="309"/>
      <c r="K15" s="337"/>
      <c r="L15" s="300"/>
      <c r="M15" s="87"/>
    </row>
    <row r="16" spans="1:13" ht="111" customHeight="1" x14ac:dyDescent="0.25">
      <c r="A16" s="359"/>
      <c r="B16" s="355"/>
      <c r="C16" s="355"/>
      <c r="D16" s="304"/>
      <c r="E16" s="364"/>
      <c r="F16" s="307"/>
      <c r="G16" s="307"/>
      <c r="H16" s="73" t="s">
        <v>123</v>
      </c>
      <c r="I16" s="44">
        <v>0.25</v>
      </c>
      <c r="J16" s="309"/>
      <c r="K16" s="337"/>
      <c r="L16" s="300"/>
      <c r="M16" s="87"/>
    </row>
    <row r="17" spans="1:13" ht="57" x14ac:dyDescent="0.25">
      <c r="A17" s="359"/>
      <c r="B17" s="355"/>
      <c r="C17" s="355"/>
      <c r="D17" s="304"/>
      <c r="E17" s="364"/>
      <c r="F17" s="305" t="s">
        <v>113</v>
      </c>
      <c r="G17" s="423" t="s">
        <v>113</v>
      </c>
      <c r="H17" s="45" t="s">
        <v>124</v>
      </c>
      <c r="I17" s="44">
        <v>0.25</v>
      </c>
      <c r="J17" s="309"/>
      <c r="K17" s="337"/>
      <c r="L17" s="300"/>
      <c r="M17" s="87"/>
    </row>
    <row r="18" spans="1:13" ht="57" x14ac:dyDescent="0.25">
      <c r="A18" s="359"/>
      <c r="B18" s="355"/>
      <c r="C18" s="355"/>
      <c r="D18" s="304"/>
      <c r="E18" s="364"/>
      <c r="F18" s="307"/>
      <c r="G18" s="424"/>
      <c r="H18" s="45" t="s">
        <v>125</v>
      </c>
      <c r="I18" s="44">
        <v>0.25</v>
      </c>
      <c r="J18" s="309"/>
      <c r="K18" s="337"/>
      <c r="L18" s="300"/>
      <c r="M18" s="87"/>
    </row>
    <row r="19" spans="1:13" ht="42.75" x14ac:dyDescent="0.25">
      <c r="A19" s="359"/>
      <c r="B19" s="355"/>
      <c r="C19" s="355"/>
      <c r="D19" s="304"/>
      <c r="E19" s="364"/>
      <c r="F19" s="305" t="s">
        <v>114</v>
      </c>
      <c r="G19" s="423" t="s">
        <v>114</v>
      </c>
      <c r="H19" s="45" t="s">
        <v>126</v>
      </c>
      <c r="I19" s="44">
        <v>0.25</v>
      </c>
      <c r="J19" s="309"/>
      <c r="K19" s="337"/>
      <c r="L19" s="300"/>
      <c r="M19" s="87"/>
    </row>
    <row r="20" spans="1:13" ht="28.5" customHeight="1" x14ac:dyDescent="0.25">
      <c r="A20" s="359"/>
      <c r="B20" s="355"/>
      <c r="C20" s="355" t="s">
        <v>106</v>
      </c>
      <c r="D20" s="304"/>
      <c r="E20" s="364"/>
      <c r="F20" s="306"/>
      <c r="G20" s="425"/>
      <c r="H20" s="45" t="s">
        <v>127</v>
      </c>
      <c r="I20" s="44">
        <v>0.25</v>
      </c>
      <c r="J20" s="309"/>
      <c r="K20" s="337"/>
      <c r="L20" s="300"/>
      <c r="M20" s="87"/>
    </row>
    <row r="21" spans="1:13" ht="57" customHeight="1" thickBot="1" x14ac:dyDescent="0.3">
      <c r="A21" s="376"/>
      <c r="B21" s="358"/>
      <c r="C21" s="358"/>
      <c r="D21" s="314"/>
      <c r="E21" s="365"/>
      <c r="F21" s="320"/>
      <c r="G21" s="426"/>
      <c r="H21" s="46" t="s">
        <v>128</v>
      </c>
      <c r="I21" s="47">
        <v>0.25</v>
      </c>
      <c r="J21" s="327"/>
      <c r="K21" s="329"/>
      <c r="L21" s="420"/>
      <c r="M21" s="88"/>
    </row>
    <row r="22" spans="1:13" ht="99" customHeight="1" x14ac:dyDescent="0.25">
      <c r="D22" s="344"/>
      <c r="E22" s="344"/>
      <c r="L22" s="6"/>
    </row>
    <row r="23" spans="1:13" s="24" customFormat="1" ht="15.75" customHeight="1" x14ac:dyDescent="0.25">
      <c r="A23" s="53"/>
      <c r="B23" s="53"/>
      <c r="D23" s="6"/>
      <c r="E23" s="30"/>
      <c r="K23" s="12"/>
      <c r="L23" s="55"/>
      <c r="M23" s="57"/>
    </row>
    <row r="24" spans="1:13" s="24" customFormat="1" ht="36" customHeight="1" x14ac:dyDescent="0.25">
      <c r="A24" s="53"/>
      <c r="B24" s="53"/>
      <c r="D24" s="6"/>
      <c r="E24" s="452" t="s">
        <v>571</v>
      </c>
      <c r="F24" s="452"/>
      <c r="G24" s="452"/>
      <c r="H24" s="452"/>
      <c r="K24" s="12"/>
      <c r="L24" s="55"/>
      <c r="M24" s="57"/>
    </row>
    <row r="25" spans="1:13" x14ac:dyDescent="0.25">
      <c r="E25" s="452"/>
      <c r="F25" s="452"/>
      <c r="G25" s="452"/>
      <c r="H25" s="452"/>
    </row>
    <row r="27" spans="1:13" ht="31.5" x14ac:dyDescent="0.25">
      <c r="B27" s="126" t="s">
        <v>481</v>
      </c>
      <c r="C27" s="127" t="s">
        <v>482</v>
      </c>
      <c r="D27" s="127" t="s">
        <v>483</v>
      </c>
      <c r="E27" s="126" t="s">
        <v>484</v>
      </c>
      <c r="F27" s="127" t="s">
        <v>485</v>
      </c>
      <c r="G27" s="128" t="s">
        <v>486</v>
      </c>
      <c r="H27" s="129" t="s">
        <v>487</v>
      </c>
      <c r="I27" s="129" t="s">
        <v>488</v>
      </c>
      <c r="J27" s="129" t="s">
        <v>489</v>
      </c>
      <c r="K27" s="129" t="s">
        <v>490</v>
      </c>
      <c r="L27" s="30"/>
      <c r="M27" s="30"/>
    </row>
    <row r="28" spans="1:13" ht="63" x14ac:dyDescent="0.25">
      <c r="B28" s="216" t="s">
        <v>537</v>
      </c>
      <c r="C28" s="217" t="s">
        <v>538</v>
      </c>
      <c r="D28" s="218" t="s">
        <v>539</v>
      </c>
      <c r="E28" s="219" t="s">
        <v>539</v>
      </c>
      <c r="F28" s="219" t="s">
        <v>499</v>
      </c>
      <c r="G28" s="220">
        <v>1</v>
      </c>
      <c r="H28" s="221">
        <v>41000</v>
      </c>
      <c r="I28" s="136">
        <v>41000</v>
      </c>
      <c r="J28" s="222"/>
      <c r="K28" s="138">
        <v>41000</v>
      </c>
      <c r="L28" s="30"/>
      <c r="M28" s="30"/>
    </row>
    <row r="29" spans="1:13" ht="94.5" x14ac:dyDescent="0.25">
      <c r="B29" s="223" t="s">
        <v>537</v>
      </c>
      <c r="C29" s="224" t="s">
        <v>540</v>
      </c>
      <c r="D29" s="225" t="s">
        <v>541</v>
      </c>
      <c r="E29" s="225" t="s">
        <v>541</v>
      </c>
      <c r="F29" s="226" t="s">
        <v>499</v>
      </c>
      <c r="G29" s="227">
        <v>1</v>
      </c>
      <c r="H29" s="228">
        <v>221357.04000000004</v>
      </c>
      <c r="I29" s="145">
        <v>221357.04000000004</v>
      </c>
      <c r="J29" s="229"/>
      <c r="K29" s="147">
        <v>221357.04000000004</v>
      </c>
      <c r="L29" s="30"/>
      <c r="M29" s="30"/>
    </row>
    <row r="30" spans="1:13" ht="157.5" x14ac:dyDescent="0.25">
      <c r="B30" s="216" t="s">
        <v>537</v>
      </c>
      <c r="C30" s="217" t="s">
        <v>542</v>
      </c>
      <c r="D30" s="218" t="s">
        <v>543</v>
      </c>
      <c r="E30" s="219" t="s">
        <v>543</v>
      </c>
      <c r="F30" s="219" t="s">
        <v>499</v>
      </c>
      <c r="G30" s="220">
        <v>1</v>
      </c>
      <c r="H30" s="221">
        <v>50000</v>
      </c>
      <c r="I30" s="136">
        <v>50000</v>
      </c>
      <c r="J30" s="222"/>
      <c r="K30" s="138">
        <v>50000</v>
      </c>
      <c r="L30" s="30"/>
      <c r="M30" s="30"/>
    </row>
    <row r="31" spans="1:13" ht="47.25" x14ac:dyDescent="0.25">
      <c r="B31" s="223" t="s">
        <v>537</v>
      </c>
      <c r="C31" s="224" t="s">
        <v>544</v>
      </c>
      <c r="D31" s="225" t="s">
        <v>545</v>
      </c>
      <c r="E31" s="225" t="s">
        <v>545</v>
      </c>
      <c r="F31" s="226" t="s">
        <v>499</v>
      </c>
      <c r="G31" s="227">
        <v>1</v>
      </c>
      <c r="H31" s="228">
        <v>200000</v>
      </c>
      <c r="I31" s="145">
        <v>200000</v>
      </c>
      <c r="J31" s="229"/>
      <c r="K31" s="147">
        <v>200000</v>
      </c>
      <c r="L31" s="30"/>
      <c r="M31" s="30"/>
    </row>
    <row r="32" spans="1:13" ht="63" x14ac:dyDescent="0.25">
      <c r="B32" s="216" t="s">
        <v>537</v>
      </c>
      <c r="C32" s="217" t="s">
        <v>546</v>
      </c>
      <c r="D32" s="218" t="s">
        <v>547</v>
      </c>
      <c r="E32" s="219" t="s">
        <v>547</v>
      </c>
      <c r="F32" s="219" t="s">
        <v>499</v>
      </c>
      <c r="G32" s="220">
        <v>1</v>
      </c>
      <c r="H32" s="221">
        <v>262500</v>
      </c>
      <c r="I32" s="136">
        <v>262500</v>
      </c>
      <c r="J32" s="222"/>
      <c r="K32" s="138">
        <v>262500</v>
      </c>
      <c r="L32" s="30"/>
      <c r="M32" s="30"/>
    </row>
    <row r="33" spans="2:13" ht="63" x14ac:dyDescent="0.25">
      <c r="B33" s="223" t="s">
        <v>537</v>
      </c>
      <c r="C33" s="224" t="s">
        <v>548</v>
      </c>
      <c r="D33" s="225" t="s">
        <v>549</v>
      </c>
      <c r="E33" s="225" t="s">
        <v>549</v>
      </c>
      <c r="F33" s="226" t="s">
        <v>499</v>
      </c>
      <c r="G33" s="227">
        <v>1</v>
      </c>
      <c r="H33" s="228">
        <v>675008.26</v>
      </c>
      <c r="I33" s="145">
        <v>675008.26</v>
      </c>
      <c r="J33" s="229"/>
      <c r="K33" s="147">
        <v>675008.26</v>
      </c>
      <c r="L33" s="30"/>
      <c r="M33" s="30"/>
    </row>
    <row r="34" spans="2:13" ht="78.75" x14ac:dyDescent="0.25">
      <c r="B34" s="216" t="s">
        <v>537</v>
      </c>
      <c r="C34" s="217" t="s">
        <v>550</v>
      </c>
      <c r="D34" s="218" t="s">
        <v>551</v>
      </c>
      <c r="E34" s="219" t="s">
        <v>551</v>
      </c>
      <c r="F34" s="219" t="s">
        <v>499</v>
      </c>
      <c r="G34" s="220">
        <v>1</v>
      </c>
      <c r="H34" s="221">
        <v>1316744.18</v>
      </c>
      <c r="I34" s="136">
        <v>1316744.18</v>
      </c>
      <c r="J34" s="222"/>
      <c r="K34" s="138">
        <v>1316744.18</v>
      </c>
      <c r="L34" s="30"/>
      <c r="M34" s="30"/>
    </row>
    <row r="35" spans="2:13" ht="78.75" x14ac:dyDescent="0.25">
      <c r="B35" s="223" t="s">
        <v>537</v>
      </c>
      <c r="C35" s="224" t="s">
        <v>552</v>
      </c>
      <c r="D35" s="225" t="s">
        <v>553</v>
      </c>
      <c r="E35" s="225" t="s">
        <v>553</v>
      </c>
      <c r="F35" s="226" t="s">
        <v>499</v>
      </c>
      <c r="G35" s="227">
        <v>1</v>
      </c>
      <c r="H35" s="228">
        <v>1921414.14</v>
      </c>
      <c r="I35" s="145">
        <v>1921414.14</v>
      </c>
      <c r="J35" s="229"/>
      <c r="K35" s="147">
        <v>1921414.14</v>
      </c>
      <c r="L35" s="30"/>
      <c r="M35" s="30"/>
    </row>
    <row r="36" spans="2:13" ht="78.75" x14ac:dyDescent="0.25">
      <c r="B36" s="216" t="s">
        <v>537</v>
      </c>
      <c r="C36" s="217" t="s">
        <v>554</v>
      </c>
      <c r="D36" s="218" t="s">
        <v>555</v>
      </c>
      <c r="E36" s="219" t="s">
        <v>555</v>
      </c>
      <c r="F36" s="219" t="s">
        <v>499</v>
      </c>
      <c r="G36" s="220">
        <v>1</v>
      </c>
      <c r="H36" s="221">
        <v>279617.81</v>
      </c>
      <c r="I36" s="136">
        <v>279617.81</v>
      </c>
      <c r="J36" s="222"/>
      <c r="K36" s="138">
        <v>279617.81</v>
      </c>
      <c r="L36" s="30"/>
      <c r="M36" s="30"/>
    </row>
    <row r="37" spans="2:13" ht="78.75" x14ac:dyDescent="0.25">
      <c r="B37" s="223" t="s">
        <v>537</v>
      </c>
      <c r="C37" s="224" t="s">
        <v>556</v>
      </c>
      <c r="D37" s="225" t="s">
        <v>557</v>
      </c>
      <c r="E37" s="225" t="s">
        <v>557</v>
      </c>
      <c r="F37" s="226" t="s">
        <v>499</v>
      </c>
      <c r="G37" s="227">
        <v>1</v>
      </c>
      <c r="H37" s="228">
        <v>586942.83000000007</v>
      </c>
      <c r="I37" s="145">
        <v>586942.83000000007</v>
      </c>
      <c r="J37" s="229"/>
      <c r="K37" s="147">
        <v>586942.83000000007</v>
      </c>
      <c r="L37" s="30"/>
      <c r="M37" s="30"/>
    </row>
    <row r="38" spans="2:13" ht="78.75" x14ac:dyDescent="0.25">
      <c r="B38" s="216" t="s">
        <v>537</v>
      </c>
      <c r="C38" s="217" t="s">
        <v>558</v>
      </c>
      <c r="D38" s="218" t="s">
        <v>559</v>
      </c>
      <c r="E38" s="219" t="s">
        <v>559</v>
      </c>
      <c r="F38" s="219" t="s">
        <v>499</v>
      </c>
      <c r="G38" s="220">
        <v>1</v>
      </c>
      <c r="H38" s="221">
        <v>1379609.21</v>
      </c>
      <c r="I38" s="136">
        <v>1379609.21</v>
      </c>
      <c r="J38" s="222"/>
      <c r="K38" s="138">
        <v>1379609.21</v>
      </c>
      <c r="L38" s="30"/>
      <c r="M38" s="30"/>
    </row>
    <row r="39" spans="2:13" ht="63" x14ac:dyDescent="0.25">
      <c r="B39" s="223" t="s">
        <v>537</v>
      </c>
      <c r="C39" s="224" t="s">
        <v>560</v>
      </c>
      <c r="D39" s="225" t="s">
        <v>561</v>
      </c>
      <c r="E39" s="225" t="s">
        <v>561</v>
      </c>
      <c r="F39" s="226" t="s">
        <v>499</v>
      </c>
      <c r="G39" s="227">
        <v>1</v>
      </c>
      <c r="H39" s="228">
        <v>112000</v>
      </c>
      <c r="I39" s="145">
        <v>112000</v>
      </c>
      <c r="J39" s="229"/>
      <c r="K39" s="147">
        <v>112000</v>
      </c>
      <c r="L39" s="30"/>
      <c r="M39" s="30"/>
    </row>
    <row r="43" spans="2:13" x14ac:dyDescent="0.25">
      <c r="C43" s="52" t="s">
        <v>131</v>
      </c>
      <c r="I43" s="344" t="s">
        <v>132</v>
      </c>
      <c r="J43" s="344"/>
    </row>
    <row r="44" spans="2:13" ht="15.75" x14ac:dyDescent="0.25">
      <c r="C44" s="53" t="s">
        <v>469</v>
      </c>
      <c r="I44" s="339" t="s">
        <v>470</v>
      </c>
      <c r="J44" s="339"/>
    </row>
    <row r="45" spans="2:13" ht="31.5" x14ac:dyDescent="0.25">
      <c r="C45" s="105" t="s">
        <v>130</v>
      </c>
      <c r="I45" s="343" t="s">
        <v>471</v>
      </c>
      <c r="J45" s="343"/>
    </row>
  </sheetData>
  <protectedRanges>
    <protectedRange password="815A" sqref="D28:E39" name="Rango1_8_1"/>
  </protectedRanges>
  <mergeCells count="41">
    <mergeCell ref="D22:E22"/>
    <mergeCell ref="I43:J43"/>
    <mergeCell ref="I44:J44"/>
    <mergeCell ref="I45:J45"/>
    <mergeCell ref="E24:H25"/>
    <mergeCell ref="J7:J12"/>
    <mergeCell ref="K7:K12"/>
    <mergeCell ref="L7:L10"/>
    <mergeCell ref="F10:F11"/>
    <mergeCell ref="G10:G11"/>
    <mergeCell ref="L11:L19"/>
    <mergeCell ref="F13:F16"/>
    <mergeCell ref="G13:G16"/>
    <mergeCell ref="J13:J21"/>
    <mergeCell ref="L20:L21"/>
    <mergeCell ref="K13:K21"/>
    <mergeCell ref="F17:F18"/>
    <mergeCell ref="G17:G18"/>
    <mergeCell ref="F19:F21"/>
    <mergeCell ref="G19:G21"/>
    <mergeCell ref="A6:A21"/>
    <mergeCell ref="B6:B21"/>
    <mergeCell ref="D6:D21"/>
    <mergeCell ref="E6:E21"/>
    <mergeCell ref="C7:C10"/>
    <mergeCell ref="C20:C21"/>
    <mergeCell ref="C11:C19"/>
    <mergeCell ref="L4:M4"/>
    <mergeCell ref="A2:K2"/>
    <mergeCell ref="B3:I3"/>
    <mergeCell ref="J3:K3"/>
    <mergeCell ref="L3:M3"/>
    <mergeCell ref="A4:A5"/>
    <mergeCell ref="B4:B5"/>
    <mergeCell ref="C4:C5"/>
    <mergeCell ref="D4:E5"/>
    <mergeCell ref="F4:F5"/>
    <mergeCell ref="G4:G5"/>
    <mergeCell ref="H4:H5"/>
    <mergeCell ref="I4:I5"/>
    <mergeCell ref="J4:K4"/>
  </mergeCells>
  <conditionalFormatting sqref="D28:D39">
    <cfRule type="duplicateValues" dxfId="1" priority="2"/>
  </conditionalFormatting>
  <conditionalFormatting sqref="E29 E31 E33 E35 E37 E39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paperSize="257" scale="24" fitToWidth="2" fitToHeight="2" orientation="landscape" r:id="rId1"/>
  <colBreaks count="1" manualBreakCount="1">
    <brk id="13" max="144" man="1"/>
  </colBreaks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11"/>
  <sheetViews>
    <sheetView zoomScale="60" zoomScaleNormal="60" workbookViewId="0">
      <selection activeCell="O6" sqref="O6"/>
    </sheetView>
  </sheetViews>
  <sheetFormatPr baseColWidth="10" defaultColWidth="9.140625" defaultRowHeight="15" x14ac:dyDescent="0.25"/>
  <cols>
    <col min="1" max="1" width="5.42578125" style="52" customWidth="1"/>
    <col min="2" max="2" width="32" style="52" customWidth="1"/>
    <col min="3" max="3" width="45.5703125" style="52" customWidth="1"/>
    <col min="4" max="4" width="24.85546875" style="30" customWidth="1"/>
    <col min="5" max="5" width="20.5703125" style="30" customWidth="1"/>
    <col min="6" max="6" width="35.5703125" style="30" customWidth="1"/>
    <col min="7" max="7" width="27.28515625" style="6" customWidth="1"/>
    <col min="8" max="8" width="46.42578125" style="30" customWidth="1"/>
    <col min="9" max="9" width="58.5703125" style="30" customWidth="1"/>
    <col min="10" max="10" width="50.5703125" style="30" customWidth="1"/>
    <col min="11" max="11" width="42.140625" style="30" customWidth="1"/>
    <col min="12" max="12" width="40" style="30" customWidth="1"/>
    <col min="13" max="13" width="32.140625" style="7" customWidth="1"/>
    <col min="14" max="14" width="18.85546875" style="11" customWidth="1"/>
    <col min="15" max="15" width="32.140625" style="7" customWidth="1"/>
    <col min="16" max="16" width="18.85546875" style="56" customWidth="1"/>
    <col min="17" max="16384" width="9.140625" style="30"/>
  </cols>
  <sheetData>
    <row r="2" spans="1:16" s="24" customFormat="1" ht="69" customHeight="1" thickBot="1" x14ac:dyDescent="0.3">
      <c r="A2" s="338" t="s">
        <v>129</v>
      </c>
      <c r="B2" s="338"/>
      <c r="C2" s="338"/>
      <c r="D2" s="338"/>
      <c r="E2" s="338"/>
      <c r="F2" s="338"/>
      <c r="G2" s="338"/>
      <c r="H2" s="338"/>
      <c r="I2" s="338"/>
      <c r="J2" s="338"/>
      <c r="K2" s="338"/>
      <c r="L2" s="338"/>
      <c r="M2" s="338"/>
      <c r="N2" s="338"/>
      <c r="O2" s="55"/>
      <c r="P2" s="55"/>
    </row>
    <row r="3" spans="1:16" s="24" customFormat="1" ht="46.5" customHeight="1" thickBot="1" x14ac:dyDescent="0.3">
      <c r="A3" s="25"/>
      <c r="B3" s="380" t="s">
        <v>222</v>
      </c>
      <c r="C3" s="380"/>
      <c r="D3" s="380"/>
      <c r="E3" s="380"/>
      <c r="F3" s="380"/>
      <c r="G3" s="380"/>
      <c r="H3" s="380"/>
      <c r="I3" s="380"/>
      <c r="J3" s="380"/>
      <c r="K3" s="380"/>
      <c r="L3" s="381"/>
      <c r="M3" s="390">
        <f>SUBTOTAL(9,M6:M867)</f>
        <v>614847.44999999995</v>
      </c>
      <c r="N3" s="391"/>
      <c r="O3" s="392">
        <f>SUBTOTAL(9,O6:O867)</f>
        <v>0</v>
      </c>
      <c r="P3" s="393"/>
    </row>
    <row r="4" spans="1:16" s="24" customFormat="1" ht="38.25" customHeight="1" x14ac:dyDescent="0.25">
      <c r="A4" s="345" t="s">
        <v>17</v>
      </c>
      <c r="B4" s="347" t="s">
        <v>0</v>
      </c>
      <c r="C4" s="347" t="s">
        <v>1</v>
      </c>
      <c r="D4" s="347" t="s">
        <v>3</v>
      </c>
      <c r="E4" s="347" t="s">
        <v>2</v>
      </c>
      <c r="F4" s="347"/>
      <c r="G4" s="347" t="s">
        <v>4</v>
      </c>
      <c r="H4" s="347"/>
      <c r="I4" s="347" t="s">
        <v>173</v>
      </c>
      <c r="J4" s="347" t="s">
        <v>174</v>
      </c>
      <c r="K4" s="347" t="s">
        <v>8</v>
      </c>
      <c r="L4" s="353" t="s">
        <v>225</v>
      </c>
      <c r="M4" s="349" t="s">
        <v>7</v>
      </c>
      <c r="N4" s="350"/>
      <c r="O4" s="349" t="s">
        <v>140</v>
      </c>
      <c r="P4" s="350"/>
    </row>
    <row r="5" spans="1:16" s="24" customFormat="1" ht="30.75" customHeight="1" thickBot="1" x14ac:dyDescent="0.3">
      <c r="A5" s="346"/>
      <c r="B5" s="348"/>
      <c r="C5" s="348"/>
      <c r="D5" s="348"/>
      <c r="E5" s="348"/>
      <c r="F5" s="348"/>
      <c r="G5" s="348"/>
      <c r="H5" s="348"/>
      <c r="I5" s="348"/>
      <c r="J5" s="348"/>
      <c r="K5" s="348"/>
      <c r="L5" s="354"/>
      <c r="M5" s="4" t="s">
        <v>5</v>
      </c>
      <c r="N5" s="8" t="s">
        <v>6</v>
      </c>
      <c r="O5" s="4" t="s">
        <v>5</v>
      </c>
      <c r="P5" s="5" t="s">
        <v>6</v>
      </c>
    </row>
    <row r="6" spans="1:16" ht="30" x14ac:dyDescent="0.25">
      <c r="A6" s="373">
        <v>19</v>
      </c>
      <c r="B6" s="356" t="s">
        <v>133</v>
      </c>
      <c r="C6" s="78" t="s">
        <v>134</v>
      </c>
      <c r="D6" s="422" t="s">
        <v>137</v>
      </c>
      <c r="E6" s="422" t="s">
        <v>67</v>
      </c>
      <c r="F6" s="422" t="s">
        <v>139</v>
      </c>
      <c r="G6" s="313" t="s">
        <v>11</v>
      </c>
      <c r="H6" s="422" t="s">
        <v>138</v>
      </c>
      <c r="I6" s="35" t="s">
        <v>158</v>
      </c>
      <c r="J6" s="48" t="s">
        <v>31</v>
      </c>
      <c r="K6" s="48" t="s">
        <v>31</v>
      </c>
      <c r="L6" s="49" t="s">
        <v>31</v>
      </c>
      <c r="M6" s="90">
        <v>393605.05</v>
      </c>
      <c r="N6" s="10"/>
      <c r="O6" s="90"/>
      <c r="P6" s="85"/>
    </row>
    <row r="7" spans="1:16" ht="51.75" customHeight="1" x14ac:dyDescent="0.25">
      <c r="A7" s="359"/>
      <c r="B7" s="355"/>
      <c r="C7" s="79" t="s">
        <v>135</v>
      </c>
      <c r="D7" s="364"/>
      <c r="E7" s="364"/>
      <c r="F7" s="364"/>
      <c r="G7" s="304"/>
      <c r="H7" s="364"/>
      <c r="I7" s="73" t="s">
        <v>353</v>
      </c>
      <c r="J7" s="50" t="s">
        <v>347</v>
      </c>
      <c r="K7" s="50" t="s">
        <v>348</v>
      </c>
      <c r="L7" s="50" t="s">
        <v>349</v>
      </c>
      <c r="M7" s="76">
        <v>185481.93</v>
      </c>
      <c r="N7" s="75"/>
      <c r="O7" s="300"/>
      <c r="P7" s="87"/>
    </row>
    <row r="8" spans="1:16" ht="54.75" customHeight="1" thickBot="1" x14ac:dyDescent="0.3">
      <c r="A8" s="376"/>
      <c r="B8" s="358"/>
      <c r="C8" s="80" t="s">
        <v>136</v>
      </c>
      <c r="D8" s="365"/>
      <c r="E8" s="365"/>
      <c r="F8" s="365"/>
      <c r="G8" s="314"/>
      <c r="H8" s="365"/>
      <c r="I8" s="33" t="s">
        <v>354</v>
      </c>
      <c r="J8" s="51" t="s">
        <v>350</v>
      </c>
      <c r="K8" s="51" t="s">
        <v>351</v>
      </c>
      <c r="L8" s="51" t="s">
        <v>352</v>
      </c>
      <c r="M8" s="89">
        <v>35760.47</v>
      </c>
      <c r="N8" s="99"/>
      <c r="O8" s="420"/>
      <c r="P8" s="88"/>
    </row>
    <row r="9" spans="1:16" ht="99" customHeight="1" x14ac:dyDescent="0.25">
      <c r="C9" s="341" t="s">
        <v>131</v>
      </c>
      <c r="D9" s="341"/>
      <c r="G9" s="344"/>
      <c r="H9" s="344"/>
      <c r="L9" s="344" t="s">
        <v>132</v>
      </c>
      <c r="M9" s="344"/>
      <c r="O9" s="6"/>
    </row>
    <row r="10" spans="1:16" s="24" customFormat="1" ht="15.75" customHeight="1" x14ac:dyDescent="0.25">
      <c r="A10" s="53"/>
      <c r="B10" s="53"/>
      <c r="C10" s="339" t="s">
        <v>469</v>
      </c>
      <c r="D10" s="339"/>
      <c r="G10" s="6"/>
      <c r="H10" s="30"/>
      <c r="L10" s="339" t="s">
        <v>470</v>
      </c>
      <c r="M10" s="339"/>
      <c r="N10" s="12"/>
      <c r="O10" s="55"/>
      <c r="P10" s="57"/>
    </row>
    <row r="11" spans="1:16" s="24" customFormat="1" ht="36" customHeight="1" x14ac:dyDescent="0.25">
      <c r="A11" s="53"/>
      <c r="B11" s="53"/>
      <c r="C11" s="340" t="s">
        <v>130</v>
      </c>
      <c r="D11" s="340"/>
      <c r="G11" s="6"/>
      <c r="H11" s="30"/>
      <c r="I11" s="54"/>
      <c r="J11" s="54"/>
      <c r="K11" s="54"/>
      <c r="L11" s="343" t="s">
        <v>471</v>
      </c>
      <c r="M11" s="343"/>
      <c r="N11" s="12"/>
      <c r="O11" s="55"/>
      <c r="P11" s="57"/>
    </row>
  </sheetData>
  <mergeCells count="31">
    <mergeCell ref="C11:D11"/>
    <mergeCell ref="L11:M11"/>
    <mergeCell ref="A6:A8"/>
    <mergeCell ref="B6:B8"/>
    <mergeCell ref="D6:D8"/>
    <mergeCell ref="E6:E8"/>
    <mergeCell ref="F6:F8"/>
    <mergeCell ref="G6:G8"/>
    <mergeCell ref="H6:H8"/>
    <mergeCell ref="C9:D9"/>
    <mergeCell ref="G9:H9"/>
    <mergeCell ref="L9:M9"/>
    <mergeCell ref="C10:D10"/>
    <mergeCell ref="L10:M10"/>
    <mergeCell ref="O7:O8"/>
    <mergeCell ref="I4:I5"/>
    <mergeCell ref="J4:J5"/>
    <mergeCell ref="K4:K5"/>
    <mergeCell ref="L4:L5"/>
    <mergeCell ref="M4:N4"/>
    <mergeCell ref="O4:P4"/>
    <mergeCell ref="A2:N2"/>
    <mergeCell ref="B3:L3"/>
    <mergeCell ref="M3:N3"/>
    <mergeCell ref="O3:P3"/>
    <mergeCell ref="A4:A5"/>
    <mergeCell ref="B4:B5"/>
    <mergeCell ref="C4:C5"/>
    <mergeCell ref="D4:D5"/>
    <mergeCell ref="E4:F5"/>
    <mergeCell ref="G4:H5"/>
  </mergeCells>
  <pageMargins left="0.70866141732283472" right="0.70866141732283472" top="0.74803149606299213" bottom="0.74803149606299213" header="0.31496062992125984" footer="0.31496062992125984"/>
  <pageSetup paperSize="257" scale="24" fitToWidth="2" fitToHeight="2" orientation="landscape" r:id="rId1"/>
  <colBreaks count="1" manualBreakCount="1">
    <brk id="16" max="144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10"/>
  <sheetViews>
    <sheetView zoomScale="60" zoomScaleNormal="60" workbookViewId="0">
      <selection activeCell="G8" sqref="G8:H8"/>
    </sheetView>
  </sheetViews>
  <sheetFormatPr baseColWidth="10" defaultColWidth="9.140625" defaultRowHeight="15" x14ac:dyDescent="0.25"/>
  <cols>
    <col min="1" max="1" width="5.42578125" style="52" customWidth="1"/>
    <col min="2" max="2" width="32" style="52" customWidth="1"/>
    <col min="3" max="3" width="45.5703125" style="52" customWidth="1"/>
    <col min="4" max="4" width="24.85546875" style="30" customWidth="1"/>
    <col min="5" max="5" width="20.5703125" style="30" customWidth="1"/>
    <col min="6" max="6" width="35.5703125" style="30" customWidth="1"/>
    <col min="7" max="7" width="27.28515625" style="6" customWidth="1"/>
    <col min="8" max="8" width="46.42578125" style="30" customWidth="1"/>
    <col min="9" max="9" width="58.5703125" style="30" customWidth="1"/>
    <col min="10" max="10" width="50.5703125" style="30" customWidth="1"/>
    <col min="11" max="11" width="42.140625" style="30" customWidth="1"/>
    <col min="12" max="12" width="40" style="30" customWidth="1"/>
    <col min="13" max="13" width="32.140625" style="7" customWidth="1"/>
    <col min="14" max="14" width="18.85546875" style="11" customWidth="1"/>
    <col min="15" max="15" width="32.140625" style="7" customWidth="1"/>
    <col min="16" max="16" width="18.85546875" style="56" customWidth="1"/>
    <col min="17" max="16384" width="9.140625" style="30"/>
  </cols>
  <sheetData>
    <row r="2" spans="1:16" s="24" customFormat="1" ht="69" customHeight="1" thickBot="1" x14ac:dyDescent="0.3">
      <c r="A2" s="338" t="s">
        <v>129</v>
      </c>
      <c r="B2" s="338"/>
      <c r="C2" s="338"/>
      <c r="D2" s="338"/>
      <c r="E2" s="338"/>
      <c r="F2" s="338"/>
      <c r="G2" s="338"/>
      <c r="H2" s="338"/>
      <c r="I2" s="338"/>
      <c r="J2" s="338"/>
      <c r="K2" s="338"/>
      <c r="L2" s="338"/>
      <c r="M2" s="338"/>
      <c r="N2" s="338"/>
      <c r="O2" s="55"/>
      <c r="P2" s="55"/>
    </row>
    <row r="3" spans="1:16" s="24" customFormat="1" ht="46.5" customHeight="1" thickBot="1" x14ac:dyDescent="0.3">
      <c r="A3" s="25"/>
      <c r="B3" s="380" t="s">
        <v>222</v>
      </c>
      <c r="C3" s="380"/>
      <c r="D3" s="380"/>
      <c r="E3" s="380"/>
      <c r="F3" s="380"/>
      <c r="G3" s="380"/>
      <c r="H3" s="380"/>
      <c r="I3" s="380"/>
      <c r="J3" s="380"/>
      <c r="K3" s="380"/>
      <c r="L3" s="381"/>
      <c r="M3" s="390">
        <f>SUBTOTAL(9,M6:M866)</f>
        <v>453789.98</v>
      </c>
      <c r="N3" s="391"/>
      <c r="O3" s="392">
        <f>SUBTOTAL(9,O6:O866)</f>
        <v>0</v>
      </c>
      <c r="P3" s="393"/>
    </row>
    <row r="4" spans="1:16" s="24" customFormat="1" ht="38.25" customHeight="1" x14ac:dyDescent="0.25">
      <c r="A4" s="345" t="s">
        <v>17</v>
      </c>
      <c r="B4" s="347" t="s">
        <v>0</v>
      </c>
      <c r="C4" s="347" t="s">
        <v>1</v>
      </c>
      <c r="D4" s="347" t="s">
        <v>3</v>
      </c>
      <c r="E4" s="347" t="s">
        <v>2</v>
      </c>
      <c r="F4" s="347"/>
      <c r="G4" s="347" t="s">
        <v>4</v>
      </c>
      <c r="H4" s="347"/>
      <c r="I4" s="347" t="s">
        <v>173</v>
      </c>
      <c r="J4" s="347" t="s">
        <v>174</v>
      </c>
      <c r="K4" s="347" t="s">
        <v>8</v>
      </c>
      <c r="L4" s="353" t="s">
        <v>225</v>
      </c>
      <c r="M4" s="349" t="s">
        <v>7</v>
      </c>
      <c r="N4" s="350"/>
      <c r="O4" s="349" t="s">
        <v>140</v>
      </c>
      <c r="P4" s="350"/>
    </row>
    <row r="5" spans="1:16" s="24" customFormat="1" ht="30.75" customHeight="1" thickBot="1" x14ac:dyDescent="0.3">
      <c r="A5" s="346"/>
      <c r="B5" s="348"/>
      <c r="C5" s="348"/>
      <c r="D5" s="348"/>
      <c r="E5" s="348"/>
      <c r="F5" s="348"/>
      <c r="G5" s="348"/>
      <c r="H5" s="348"/>
      <c r="I5" s="348"/>
      <c r="J5" s="348"/>
      <c r="K5" s="348"/>
      <c r="L5" s="354"/>
      <c r="M5" s="4" t="s">
        <v>5</v>
      </c>
      <c r="N5" s="8" t="s">
        <v>6</v>
      </c>
      <c r="O5" s="4" t="s">
        <v>5</v>
      </c>
      <c r="P5" s="5" t="s">
        <v>6</v>
      </c>
    </row>
    <row r="6" spans="1:16" ht="72" hidden="1" thickBot="1" x14ac:dyDescent="0.3">
      <c r="A6" s="98">
        <v>1</v>
      </c>
      <c r="B6" s="72" t="s">
        <v>9</v>
      </c>
      <c r="C6" s="72" t="s">
        <v>9</v>
      </c>
      <c r="D6" s="83" t="s">
        <v>10</v>
      </c>
      <c r="E6" s="83" t="s">
        <v>11</v>
      </c>
      <c r="F6" s="83" t="s">
        <v>472</v>
      </c>
      <c r="G6" s="82" t="s">
        <v>11</v>
      </c>
      <c r="H6" s="83" t="s">
        <v>407</v>
      </c>
      <c r="I6" s="83" t="s">
        <v>21</v>
      </c>
      <c r="J6" s="83" t="s">
        <v>15</v>
      </c>
      <c r="K6" s="83" t="s">
        <v>474</v>
      </c>
      <c r="L6" s="31" t="s">
        <v>16</v>
      </c>
      <c r="M6" s="102">
        <v>191109.07</v>
      </c>
      <c r="N6" s="103">
        <v>0</v>
      </c>
      <c r="O6" s="102"/>
      <c r="P6" s="104"/>
    </row>
    <row r="7" spans="1:16" ht="72" thickBot="1" x14ac:dyDescent="0.3">
      <c r="A7" s="26">
        <v>2</v>
      </c>
      <c r="B7" s="27" t="s">
        <v>18</v>
      </c>
      <c r="C7" s="27" t="s">
        <v>18</v>
      </c>
      <c r="D7" s="28" t="s">
        <v>10</v>
      </c>
      <c r="E7" s="28" t="s">
        <v>141</v>
      </c>
      <c r="F7" s="28" t="s">
        <v>473</v>
      </c>
      <c r="G7" s="1" t="s">
        <v>20</v>
      </c>
      <c r="H7" s="28" t="s">
        <v>19</v>
      </c>
      <c r="I7" s="28" t="s">
        <v>142</v>
      </c>
      <c r="J7" s="28" t="s">
        <v>22</v>
      </c>
      <c r="K7" s="28" t="s">
        <v>475</v>
      </c>
      <c r="L7" s="28" t="s">
        <v>143</v>
      </c>
      <c r="M7" s="107">
        <v>262680.90999999997</v>
      </c>
      <c r="N7" s="108">
        <v>0</v>
      </c>
      <c r="O7" s="107"/>
      <c r="P7" s="109"/>
    </row>
    <row r="8" spans="1:16" ht="99" customHeight="1" x14ac:dyDescent="0.25">
      <c r="C8" s="341" t="s">
        <v>131</v>
      </c>
      <c r="D8" s="341"/>
      <c r="G8" s="344"/>
      <c r="H8" s="344"/>
      <c r="L8" s="344" t="s">
        <v>132</v>
      </c>
      <c r="M8" s="344"/>
      <c r="O8" s="6"/>
    </row>
    <row r="9" spans="1:16" s="24" customFormat="1" ht="15.75" customHeight="1" x14ac:dyDescent="0.25">
      <c r="A9" s="53"/>
      <c r="B9" s="53"/>
      <c r="C9" s="339" t="s">
        <v>469</v>
      </c>
      <c r="D9" s="339"/>
      <c r="G9" s="6"/>
      <c r="H9" s="30"/>
      <c r="L9" s="339" t="s">
        <v>470</v>
      </c>
      <c r="M9" s="339"/>
      <c r="N9" s="12"/>
      <c r="O9" s="55"/>
      <c r="P9" s="57"/>
    </row>
    <row r="10" spans="1:16" s="24" customFormat="1" ht="36" customHeight="1" x14ac:dyDescent="0.25">
      <c r="A10" s="53"/>
      <c r="B10" s="53"/>
      <c r="C10" s="340" t="s">
        <v>130</v>
      </c>
      <c r="D10" s="340"/>
      <c r="G10" s="6"/>
      <c r="H10" s="30"/>
      <c r="I10" s="54"/>
      <c r="J10" s="54"/>
      <c r="K10" s="54"/>
      <c r="L10" s="343" t="s">
        <v>471</v>
      </c>
      <c r="M10" s="343"/>
      <c r="N10" s="12"/>
      <c r="O10" s="55"/>
      <c r="P10" s="57"/>
    </row>
  </sheetData>
  <mergeCells count="23">
    <mergeCell ref="C10:D10"/>
    <mergeCell ref="L10:M10"/>
    <mergeCell ref="I4:I5"/>
    <mergeCell ref="J4:J5"/>
    <mergeCell ref="K4:K5"/>
    <mergeCell ref="L4:L5"/>
    <mergeCell ref="M4:N4"/>
    <mergeCell ref="C8:D8"/>
    <mergeCell ref="G8:H8"/>
    <mergeCell ref="L8:M8"/>
    <mergeCell ref="C9:D9"/>
    <mergeCell ref="L9:M9"/>
    <mergeCell ref="O4:P4"/>
    <mergeCell ref="A2:N2"/>
    <mergeCell ref="B3:L3"/>
    <mergeCell ref="M3:N3"/>
    <mergeCell ref="O3:P3"/>
    <mergeCell ref="A4:A5"/>
    <mergeCell ref="B4:B5"/>
    <mergeCell ref="C4:C5"/>
    <mergeCell ref="D4:D5"/>
    <mergeCell ref="E4:F5"/>
    <mergeCell ref="G4:H5"/>
  </mergeCells>
  <pageMargins left="0.70866141732283472" right="0.70866141732283472" top="0.74803149606299213" bottom="0.74803149606299213" header="0.31496062992125984" footer="0.31496062992125984"/>
  <pageSetup paperSize="257" scale="24" fitToWidth="2" fitToHeight="2" orientation="landscape" r:id="rId1"/>
  <colBreaks count="1" manualBreakCount="1">
    <brk id="16" max="144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10"/>
  <sheetViews>
    <sheetView zoomScale="60" zoomScaleNormal="60" workbookViewId="0">
      <selection activeCell="I9" sqref="I9"/>
    </sheetView>
  </sheetViews>
  <sheetFormatPr baseColWidth="10" defaultColWidth="9.140625" defaultRowHeight="15" x14ac:dyDescent="0.25"/>
  <cols>
    <col min="1" max="1" width="5.42578125" style="52" customWidth="1"/>
    <col min="2" max="2" width="32" style="52" customWidth="1"/>
    <col min="3" max="3" width="45.5703125" style="52" customWidth="1"/>
    <col min="4" max="4" width="24.85546875" style="30" hidden="1" customWidth="1"/>
    <col min="5" max="5" width="20.5703125" style="30" hidden="1" customWidth="1"/>
    <col min="6" max="6" width="35.5703125" style="30" hidden="1" customWidth="1"/>
    <col min="7" max="7" width="27.28515625" style="6" customWidth="1"/>
    <col min="8" max="8" width="46.42578125" style="30" customWidth="1"/>
    <col min="9" max="9" width="58.5703125" style="30" customWidth="1"/>
    <col min="10" max="10" width="50.5703125" style="30" customWidth="1"/>
    <col min="11" max="11" width="42.140625" style="30" customWidth="1"/>
    <col min="12" max="12" width="40" style="30" customWidth="1"/>
    <col min="13" max="13" width="32.140625" style="7" customWidth="1"/>
    <col min="14" max="14" width="18.85546875" style="11" customWidth="1"/>
    <col min="15" max="15" width="32.140625" style="7" customWidth="1"/>
    <col min="16" max="16" width="18.85546875" style="56" customWidth="1"/>
    <col min="17" max="16384" width="9.140625" style="30"/>
  </cols>
  <sheetData>
    <row r="2" spans="1:16" s="24" customFormat="1" ht="69" customHeight="1" thickBot="1" x14ac:dyDescent="0.3">
      <c r="A2" s="338" t="s">
        <v>129</v>
      </c>
      <c r="B2" s="338"/>
      <c r="C2" s="338"/>
      <c r="D2" s="338"/>
      <c r="E2" s="338"/>
      <c r="F2" s="338"/>
      <c r="G2" s="338"/>
      <c r="H2" s="338"/>
      <c r="I2" s="338"/>
      <c r="J2" s="338"/>
      <c r="K2" s="338"/>
      <c r="L2" s="338"/>
      <c r="M2" s="338"/>
      <c r="N2" s="338"/>
      <c r="O2" s="55"/>
      <c r="P2" s="55"/>
    </row>
    <row r="3" spans="1:16" s="24" customFormat="1" ht="46.5" customHeight="1" thickBot="1" x14ac:dyDescent="0.3">
      <c r="A3" s="25"/>
      <c r="B3" s="380" t="s">
        <v>222</v>
      </c>
      <c r="C3" s="380"/>
      <c r="D3" s="380"/>
      <c r="E3" s="380"/>
      <c r="F3" s="380"/>
      <c r="G3" s="380"/>
      <c r="H3" s="380"/>
      <c r="I3" s="380"/>
      <c r="J3" s="380"/>
      <c r="K3" s="380"/>
      <c r="L3" s="381"/>
      <c r="M3" s="390">
        <f>SUBTOTAL(9,M6:M866)</f>
        <v>156108.95000000001</v>
      </c>
      <c r="N3" s="391"/>
      <c r="O3" s="392">
        <f>SUBTOTAL(9,O6:O866)</f>
        <v>0</v>
      </c>
      <c r="P3" s="393"/>
    </row>
    <row r="4" spans="1:16" s="24" customFormat="1" ht="38.25" customHeight="1" x14ac:dyDescent="0.25">
      <c r="A4" s="345" t="s">
        <v>17</v>
      </c>
      <c r="B4" s="347" t="s">
        <v>0</v>
      </c>
      <c r="C4" s="347" t="s">
        <v>1</v>
      </c>
      <c r="D4" s="347" t="s">
        <v>3</v>
      </c>
      <c r="E4" s="347" t="s">
        <v>2</v>
      </c>
      <c r="F4" s="347"/>
      <c r="G4" s="347" t="s">
        <v>4</v>
      </c>
      <c r="H4" s="347"/>
      <c r="I4" s="347" t="s">
        <v>173</v>
      </c>
      <c r="J4" s="347" t="s">
        <v>174</v>
      </c>
      <c r="K4" s="347" t="s">
        <v>8</v>
      </c>
      <c r="L4" s="353" t="s">
        <v>225</v>
      </c>
      <c r="M4" s="349" t="s">
        <v>7</v>
      </c>
      <c r="N4" s="350"/>
      <c r="O4" s="349" t="s">
        <v>140</v>
      </c>
      <c r="P4" s="350"/>
    </row>
    <row r="5" spans="1:16" s="24" customFormat="1" ht="30.75" customHeight="1" thickBot="1" x14ac:dyDescent="0.3">
      <c r="A5" s="346"/>
      <c r="B5" s="348"/>
      <c r="C5" s="348"/>
      <c r="D5" s="348"/>
      <c r="E5" s="348"/>
      <c r="F5" s="348"/>
      <c r="G5" s="348"/>
      <c r="H5" s="348"/>
      <c r="I5" s="348"/>
      <c r="J5" s="348"/>
      <c r="K5" s="348"/>
      <c r="L5" s="354"/>
      <c r="M5" s="4" t="s">
        <v>5</v>
      </c>
      <c r="N5" s="8" t="s">
        <v>6</v>
      </c>
      <c r="O5" s="4" t="s">
        <v>5</v>
      </c>
      <c r="P5" s="5" t="s">
        <v>6</v>
      </c>
    </row>
    <row r="6" spans="1:16" x14ac:dyDescent="0.25">
      <c r="A6" s="445">
        <v>3</v>
      </c>
      <c r="B6" s="361" t="s">
        <v>57</v>
      </c>
      <c r="C6" s="361" t="s">
        <v>57</v>
      </c>
      <c r="D6" s="323" t="s">
        <v>10</v>
      </c>
      <c r="E6" s="323" t="s">
        <v>11</v>
      </c>
      <c r="F6" s="323" t="s">
        <v>472</v>
      </c>
      <c r="G6" s="291" t="s">
        <v>20</v>
      </c>
      <c r="H6" s="323" t="s">
        <v>19</v>
      </c>
      <c r="I6" s="35" t="s">
        <v>438</v>
      </c>
      <c r="J6" s="35" t="s">
        <v>31</v>
      </c>
      <c r="K6" s="35" t="s">
        <v>31</v>
      </c>
      <c r="L6" s="32" t="s">
        <v>31</v>
      </c>
      <c r="M6" s="15">
        <v>100750.47</v>
      </c>
      <c r="N6" s="18">
        <v>0</v>
      </c>
      <c r="O6" s="15"/>
      <c r="P6" s="21"/>
    </row>
    <row r="7" spans="1:16" ht="51.75" customHeight="1" thickBot="1" x14ac:dyDescent="0.3">
      <c r="A7" s="383"/>
      <c r="B7" s="384"/>
      <c r="C7" s="384"/>
      <c r="D7" s="320"/>
      <c r="E7" s="320"/>
      <c r="F7" s="320"/>
      <c r="G7" s="366"/>
      <c r="H7" s="320"/>
      <c r="I7" s="33" t="s">
        <v>144</v>
      </c>
      <c r="J7" s="33" t="s">
        <v>58</v>
      </c>
      <c r="K7" s="33" t="s">
        <v>59</v>
      </c>
      <c r="L7" s="34" t="s">
        <v>60</v>
      </c>
      <c r="M7" s="17">
        <v>55358.48</v>
      </c>
      <c r="N7" s="19">
        <v>0</v>
      </c>
      <c r="O7" s="17"/>
      <c r="P7" s="22"/>
    </row>
    <row r="8" spans="1:16" ht="99" customHeight="1" x14ac:dyDescent="0.25">
      <c r="C8" s="341" t="s">
        <v>131</v>
      </c>
      <c r="D8" s="341"/>
      <c r="G8" s="344"/>
      <c r="H8" s="344"/>
      <c r="L8" s="344" t="s">
        <v>132</v>
      </c>
      <c r="M8" s="344"/>
      <c r="O8" s="6"/>
    </row>
    <row r="9" spans="1:16" s="24" customFormat="1" ht="15.75" customHeight="1" x14ac:dyDescent="0.25">
      <c r="A9" s="53"/>
      <c r="B9" s="53"/>
      <c r="C9" s="339" t="s">
        <v>469</v>
      </c>
      <c r="D9" s="339"/>
      <c r="G9" s="6"/>
      <c r="H9" s="30"/>
      <c r="L9" s="339" t="s">
        <v>470</v>
      </c>
      <c r="M9" s="339"/>
      <c r="N9" s="12"/>
      <c r="O9" s="55"/>
      <c r="P9" s="57"/>
    </row>
    <row r="10" spans="1:16" s="24" customFormat="1" ht="36" customHeight="1" x14ac:dyDescent="0.25">
      <c r="A10" s="53"/>
      <c r="B10" s="53"/>
      <c r="C10" s="340" t="s">
        <v>130</v>
      </c>
      <c r="D10" s="340"/>
      <c r="G10" s="6"/>
      <c r="H10" s="30"/>
      <c r="I10" s="54"/>
      <c r="J10" s="54"/>
      <c r="K10" s="54"/>
      <c r="L10" s="343" t="s">
        <v>471</v>
      </c>
      <c r="M10" s="343"/>
      <c r="N10" s="12"/>
      <c r="O10" s="55"/>
      <c r="P10" s="57"/>
    </row>
  </sheetData>
  <mergeCells count="31">
    <mergeCell ref="C10:D10"/>
    <mergeCell ref="L10:M10"/>
    <mergeCell ref="G6:G7"/>
    <mergeCell ref="H6:H7"/>
    <mergeCell ref="A6:A7"/>
    <mergeCell ref="B6:B7"/>
    <mergeCell ref="C6:C7"/>
    <mergeCell ref="D6:D7"/>
    <mergeCell ref="E6:E7"/>
    <mergeCell ref="F6:F7"/>
    <mergeCell ref="C8:D8"/>
    <mergeCell ref="G8:H8"/>
    <mergeCell ref="L8:M8"/>
    <mergeCell ref="C9:D9"/>
    <mergeCell ref="L9:M9"/>
    <mergeCell ref="O4:P4"/>
    <mergeCell ref="A2:N2"/>
    <mergeCell ref="B3:L3"/>
    <mergeCell ref="M3:N3"/>
    <mergeCell ref="O3:P3"/>
    <mergeCell ref="A4:A5"/>
    <mergeCell ref="B4:B5"/>
    <mergeCell ref="C4:C5"/>
    <mergeCell ref="D4:D5"/>
    <mergeCell ref="E4:F5"/>
    <mergeCell ref="G4:H5"/>
    <mergeCell ref="I4:I5"/>
    <mergeCell ref="J4:J5"/>
    <mergeCell ref="K4:K5"/>
    <mergeCell ref="L4:L5"/>
    <mergeCell ref="M4:N4"/>
  </mergeCells>
  <pageMargins left="0.70866141732283472" right="0.70866141732283472" top="0.74803149606299213" bottom="0.74803149606299213" header="0.31496062992125984" footer="0.31496062992125984"/>
  <pageSetup paperSize="257" scale="24" fitToWidth="2" fitToHeight="2" orientation="landscape" r:id="rId1"/>
  <colBreaks count="1" manualBreakCount="1">
    <brk id="16" max="144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B8"/>
  <sheetViews>
    <sheetView workbookViewId="0">
      <selection activeCell="C6" sqref="C6"/>
    </sheetView>
  </sheetViews>
  <sheetFormatPr baseColWidth="10" defaultRowHeight="15" x14ac:dyDescent="0.25"/>
  <cols>
    <col min="2" max="2" width="24.85546875" customWidth="1"/>
  </cols>
  <sheetData>
    <row r="5" spans="2:2" ht="96" customHeight="1" x14ac:dyDescent="0.25">
      <c r="B5" s="230" t="s">
        <v>579</v>
      </c>
    </row>
    <row r="6" spans="2:2" ht="53.25" customHeight="1" x14ac:dyDescent="0.25">
      <c r="B6" s="231" t="s">
        <v>25</v>
      </c>
    </row>
    <row r="7" spans="2:2" ht="54.75" customHeight="1" x14ac:dyDescent="0.25">
      <c r="B7" s="446" t="s">
        <v>580</v>
      </c>
    </row>
    <row r="8" spans="2:2" x14ac:dyDescent="0.25">
      <c r="B8" s="447"/>
    </row>
  </sheetData>
  <mergeCells count="1">
    <mergeCell ref="B7:B8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19"/>
  <sheetViews>
    <sheetView topLeftCell="A10" zoomScale="60" zoomScaleNormal="60" workbookViewId="0">
      <selection activeCell="C17" sqref="C17:D17"/>
    </sheetView>
  </sheetViews>
  <sheetFormatPr baseColWidth="10" defaultColWidth="9.140625" defaultRowHeight="15" x14ac:dyDescent="0.25"/>
  <cols>
    <col min="1" max="1" width="5.42578125" style="52" customWidth="1"/>
    <col min="2" max="2" width="32" style="52" customWidth="1"/>
    <col min="3" max="3" width="45.5703125" style="52" customWidth="1"/>
    <col min="4" max="4" width="24.85546875" style="30" hidden="1" customWidth="1"/>
    <col min="5" max="5" width="20.5703125" style="30" hidden="1" customWidth="1"/>
    <col min="6" max="6" width="35.5703125" style="30" hidden="1" customWidth="1"/>
    <col min="7" max="7" width="27.28515625" style="6" customWidth="1"/>
    <col min="8" max="8" width="46.42578125" style="30" customWidth="1"/>
    <col min="9" max="9" width="58.5703125" style="30" customWidth="1"/>
    <col min="10" max="10" width="50.5703125" style="30" customWidth="1"/>
    <col min="11" max="11" width="42.140625" style="30" customWidth="1"/>
    <col min="12" max="12" width="40" style="30" customWidth="1"/>
    <col min="13" max="13" width="32.140625" style="7" customWidth="1"/>
    <col min="14" max="14" width="18.85546875" style="11" customWidth="1"/>
    <col min="15" max="15" width="32.140625" style="7" customWidth="1"/>
    <col min="16" max="16" width="18.85546875" style="56" customWidth="1"/>
    <col min="17" max="16384" width="9.140625" style="30"/>
  </cols>
  <sheetData>
    <row r="2" spans="1:16" s="24" customFormat="1" ht="69" customHeight="1" thickBot="1" x14ac:dyDescent="0.3">
      <c r="A2" s="338" t="s">
        <v>129</v>
      </c>
      <c r="B2" s="338"/>
      <c r="C2" s="338"/>
      <c r="D2" s="338"/>
      <c r="E2" s="338"/>
      <c r="F2" s="338"/>
      <c r="G2" s="338"/>
      <c r="H2" s="338"/>
      <c r="I2" s="338"/>
      <c r="J2" s="338"/>
      <c r="K2" s="338"/>
      <c r="L2" s="338"/>
      <c r="M2" s="338"/>
      <c r="N2" s="338"/>
      <c r="O2" s="55"/>
      <c r="P2" s="55"/>
    </row>
    <row r="3" spans="1:16" s="24" customFormat="1" ht="46.5" customHeight="1" thickBot="1" x14ac:dyDescent="0.3">
      <c r="A3" s="25"/>
      <c r="B3" s="380" t="s">
        <v>222</v>
      </c>
      <c r="C3" s="380"/>
      <c r="D3" s="380"/>
      <c r="E3" s="380"/>
      <c r="F3" s="380"/>
      <c r="G3" s="380"/>
      <c r="H3" s="380"/>
      <c r="I3" s="380"/>
      <c r="J3" s="380"/>
      <c r="K3" s="380"/>
      <c r="L3" s="381"/>
      <c r="M3" s="390">
        <f>SUBTOTAL(9,M6:M875)</f>
        <v>394567.07000000007</v>
      </c>
      <c r="N3" s="391"/>
      <c r="O3" s="392">
        <f>SUBTOTAL(9,O6:O875)</f>
        <v>0</v>
      </c>
      <c r="P3" s="393"/>
    </row>
    <row r="4" spans="1:16" s="24" customFormat="1" ht="38.25" customHeight="1" x14ac:dyDescent="0.25">
      <c r="A4" s="345" t="s">
        <v>17</v>
      </c>
      <c r="B4" s="347" t="s">
        <v>0</v>
      </c>
      <c r="C4" s="347" t="s">
        <v>1</v>
      </c>
      <c r="D4" s="347" t="s">
        <v>3</v>
      </c>
      <c r="E4" s="347" t="s">
        <v>2</v>
      </c>
      <c r="F4" s="347"/>
      <c r="G4" s="347" t="s">
        <v>4</v>
      </c>
      <c r="H4" s="347"/>
      <c r="I4" s="347" t="s">
        <v>173</v>
      </c>
      <c r="J4" s="347" t="s">
        <v>174</v>
      </c>
      <c r="K4" s="347" t="s">
        <v>8</v>
      </c>
      <c r="L4" s="353" t="s">
        <v>225</v>
      </c>
      <c r="M4" s="349" t="s">
        <v>7</v>
      </c>
      <c r="N4" s="350"/>
      <c r="O4" s="349" t="s">
        <v>140</v>
      </c>
      <c r="P4" s="350"/>
    </row>
    <row r="5" spans="1:16" s="24" customFormat="1" ht="30.75" customHeight="1" thickBot="1" x14ac:dyDescent="0.3">
      <c r="A5" s="346"/>
      <c r="B5" s="348"/>
      <c r="C5" s="348"/>
      <c r="D5" s="348"/>
      <c r="E5" s="348"/>
      <c r="F5" s="348"/>
      <c r="G5" s="348"/>
      <c r="H5" s="348"/>
      <c r="I5" s="348"/>
      <c r="J5" s="348"/>
      <c r="K5" s="348"/>
      <c r="L5" s="354"/>
      <c r="M5" s="4" t="s">
        <v>5</v>
      </c>
      <c r="N5" s="8" t="s">
        <v>6</v>
      </c>
      <c r="O5" s="4" t="s">
        <v>5</v>
      </c>
      <c r="P5" s="5" t="s">
        <v>6</v>
      </c>
    </row>
    <row r="6" spans="1:16" ht="30" x14ac:dyDescent="0.25">
      <c r="A6" s="370">
        <v>4</v>
      </c>
      <c r="B6" s="356" t="s">
        <v>23</v>
      </c>
      <c r="C6" s="78" t="s">
        <v>23</v>
      </c>
      <c r="D6" s="422" t="s">
        <v>10</v>
      </c>
      <c r="E6" s="422" t="s">
        <v>235</v>
      </c>
      <c r="F6" s="422" t="s">
        <v>236</v>
      </c>
      <c r="G6" s="291" t="s">
        <v>20</v>
      </c>
      <c r="H6" s="323" t="s">
        <v>19</v>
      </c>
      <c r="I6" s="35" t="s">
        <v>145</v>
      </c>
      <c r="J6" s="35" t="s">
        <v>31</v>
      </c>
      <c r="K6" s="35" t="s">
        <v>31</v>
      </c>
      <c r="L6" s="32" t="s">
        <v>31</v>
      </c>
      <c r="M6" s="15">
        <v>314196.19</v>
      </c>
      <c r="N6" s="16">
        <v>0</v>
      </c>
      <c r="O6" s="15"/>
      <c r="P6" s="21"/>
    </row>
    <row r="7" spans="1:16" ht="71.25" x14ac:dyDescent="0.25">
      <c r="A7" s="371"/>
      <c r="B7" s="355"/>
      <c r="C7" s="357" t="s">
        <v>24</v>
      </c>
      <c r="D7" s="364"/>
      <c r="E7" s="364"/>
      <c r="F7" s="364"/>
      <c r="G7" s="292"/>
      <c r="H7" s="306"/>
      <c r="I7" s="364" t="s">
        <v>146</v>
      </c>
      <c r="J7" s="73" t="s">
        <v>237</v>
      </c>
      <c r="K7" s="73" t="s">
        <v>238</v>
      </c>
      <c r="L7" s="36" t="s">
        <v>239</v>
      </c>
      <c r="M7" s="76">
        <v>9486.9599999999991</v>
      </c>
      <c r="N7" s="75">
        <v>0</v>
      </c>
      <c r="O7" s="76"/>
      <c r="P7" s="87"/>
    </row>
    <row r="8" spans="1:16" ht="42.75" x14ac:dyDescent="0.25">
      <c r="A8" s="371"/>
      <c r="B8" s="355"/>
      <c r="C8" s="360"/>
      <c r="D8" s="364"/>
      <c r="E8" s="364"/>
      <c r="F8" s="364"/>
      <c r="G8" s="292"/>
      <c r="H8" s="306"/>
      <c r="I8" s="364"/>
      <c r="J8" s="73" t="s">
        <v>240</v>
      </c>
      <c r="K8" s="73" t="s">
        <v>241</v>
      </c>
      <c r="L8" s="36" t="s">
        <v>242</v>
      </c>
      <c r="M8" s="76">
        <v>9486.9599999999991</v>
      </c>
      <c r="N8" s="75">
        <v>0</v>
      </c>
      <c r="O8" s="76"/>
      <c r="P8" s="87"/>
    </row>
    <row r="9" spans="1:16" ht="42.75" x14ac:dyDescent="0.25">
      <c r="A9" s="371"/>
      <c r="B9" s="355"/>
      <c r="C9" s="360"/>
      <c r="D9" s="364"/>
      <c r="E9" s="364"/>
      <c r="F9" s="364"/>
      <c r="G9" s="292"/>
      <c r="H9" s="306"/>
      <c r="I9" s="364"/>
      <c r="J9" s="73" t="s">
        <v>243</v>
      </c>
      <c r="K9" s="73" t="s">
        <v>244</v>
      </c>
      <c r="L9" s="36" t="s">
        <v>245</v>
      </c>
      <c r="M9" s="76">
        <v>9486.9599999999991</v>
      </c>
      <c r="N9" s="75">
        <v>0</v>
      </c>
      <c r="O9" s="76"/>
      <c r="P9" s="87"/>
    </row>
    <row r="10" spans="1:16" ht="42.75" x14ac:dyDescent="0.25">
      <c r="A10" s="371"/>
      <c r="B10" s="355"/>
      <c r="C10" s="360"/>
      <c r="D10" s="364"/>
      <c r="E10" s="364"/>
      <c r="F10" s="364"/>
      <c r="G10" s="292"/>
      <c r="H10" s="306"/>
      <c r="I10" s="364"/>
      <c r="J10" s="305" t="s">
        <v>246</v>
      </c>
      <c r="K10" s="73" t="s">
        <v>247</v>
      </c>
      <c r="L10" s="36" t="s">
        <v>248</v>
      </c>
      <c r="M10" s="76">
        <v>0</v>
      </c>
      <c r="N10" s="75">
        <v>0</v>
      </c>
      <c r="O10" s="76"/>
      <c r="P10" s="87"/>
    </row>
    <row r="11" spans="1:16" ht="57" x14ac:dyDescent="0.25">
      <c r="A11" s="371"/>
      <c r="B11" s="355"/>
      <c r="C11" s="360"/>
      <c r="D11" s="364"/>
      <c r="E11" s="364"/>
      <c r="F11" s="364"/>
      <c r="G11" s="292"/>
      <c r="H11" s="306"/>
      <c r="I11" s="364"/>
      <c r="J11" s="307"/>
      <c r="K11" s="73" t="s">
        <v>249</v>
      </c>
      <c r="L11" s="36" t="s">
        <v>250</v>
      </c>
      <c r="M11" s="76">
        <v>0</v>
      </c>
      <c r="N11" s="75">
        <v>0</v>
      </c>
      <c r="O11" s="76"/>
      <c r="P11" s="87"/>
    </row>
    <row r="12" spans="1:16" ht="57" x14ac:dyDescent="0.25">
      <c r="A12" s="371"/>
      <c r="B12" s="355"/>
      <c r="C12" s="360"/>
      <c r="D12" s="364"/>
      <c r="E12" s="364"/>
      <c r="F12" s="364"/>
      <c r="G12" s="292"/>
      <c r="H12" s="306"/>
      <c r="I12" s="364"/>
      <c r="J12" s="73" t="s">
        <v>251</v>
      </c>
      <c r="K12" s="73" t="s">
        <v>252</v>
      </c>
      <c r="L12" s="36" t="s">
        <v>253</v>
      </c>
      <c r="M12" s="76">
        <v>0</v>
      </c>
      <c r="N12" s="75">
        <v>0</v>
      </c>
      <c r="O12" s="76"/>
      <c r="P12" s="87"/>
    </row>
    <row r="13" spans="1:16" ht="57" x14ac:dyDescent="0.25">
      <c r="A13" s="371"/>
      <c r="B13" s="355"/>
      <c r="C13" s="360"/>
      <c r="D13" s="364"/>
      <c r="E13" s="364"/>
      <c r="F13" s="364"/>
      <c r="G13" s="292"/>
      <c r="H13" s="306"/>
      <c r="I13" s="364"/>
      <c r="J13" s="73" t="s">
        <v>254</v>
      </c>
      <c r="K13" s="73" t="s">
        <v>255</v>
      </c>
      <c r="L13" s="36" t="s">
        <v>256</v>
      </c>
      <c r="M13" s="76">
        <v>0</v>
      </c>
      <c r="N13" s="75">
        <v>0</v>
      </c>
      <c r="O13" s="76"/>
      <c r="P13" s="87"/>
    </row>
    <row r="14" spans="1:16" ht="28.5" x14ac:dyDescent="0.25">
      <c r="A14" s="371"/>
      <c r="B14" s="355"/>
      <c r="C14" s="355" t="s">
        <v>477</v>
      </c>
      <c r="D14" s="364"/>
      <c r="E14" s="364"/>
      <c r="F14" s="364"/>
      <c r="G14" s="292"/>
      <c r="H14" s="306"/>
      <c r="I14" s="364" t="s">
        <v>265</v>
      </c>
      <c r="J14" s="73" t="s">
        <v>257</v>
      </c>
      <c r="K14" s="73" t="s">
        <v>258</v>
      </c>
      <c r="L14" s="36" t="s">
        <v>147</v>
      </c>
      <c r="M14" s="76">
        <v>2000</v>
      </c>
      <c r="N14" s="75">
        <v>0</v>
      </c>
      <c r="O14" s="76"/>
      <c r="P14" s="87"/>
    </row>
    <row r="15" spans="1:16" ht="42.75" x14ac:dyDescent="0.25">
      <c r="A15" s="371"/>
      <c r="B15" s="355"/>
      <c r="C15" s="355"/>
      <c r="D15" s="364"/>
      <c r="E15" s="364"/>
      <c r="F15" s="364"/>
      <c r="G15" s="292"/>
      <c r="H15" s="306"/>
      <c r="I15" s="364"/>
      <c r="J15" s="73" t="s">
        <v>259</v>
      </c>
      <c r="K15" s="73" t="s">
        <v>260</v>
      </c>
      <c r="L15" s="36" t="s">
        <v>261</v>
      </c>
      <c r="M15" s="76">
        <v>40110</v>
      </c>
      <c r="N15" s="75">
        <v>0</v>
      </c>
      <c r="O15" s="76"/>
      <c r="P15" s="87"/>
    </row>
    <row r="16" spans="1:16" ht="43.5" thickBot="1" x14ac:dyDescent="0.3">
      <c r="A16" s="372"/>
      <c r="B16" s="358"/>
      <c r="C16" s="358"/>
      <c r="D16" s="365"/>
      <c r="E16" s="365"/>
      <c r="F16" s="365"/>
      <c r="G16" s="366"/>
      <c r="H16" s="320"/>
      <c r="I16" s="365"/>
      <c r="J16" s="33" t="s">
        <v>262</v>
      </c>
      <c r="K16" s="33" t="s">
        <v>263</v>
      </c>
      <c r="L16" s="34" t="s">
        <v>264</v>
      </c>
      <c r="M16" s="89">
        <v>9800</v>
      </c>
      <c r="N16" s="99">
        <v>0</v>
      </c>
      <c r="O16" s="89"/>
      <c r="P16" s="88"/>
    </row>
    <row r="17" spans="1:16" ht="99" customHeight="1" x14ac:dyDescent="0.25">
      <c r="C17" s="341" t="s">
        <v>479</v>
      </c>
      <c r="D17" s="341"/>
      <c r="G17" s="344"/>
      <c r="H17" s="344"/>
      <c r="L17" s="344" t="s">
        <v>132</v>
      </c>
      <c r="M17" s="344"/>
      <c r="O17" s="6"/>
    </row>
    <row r="18" spans="1:16" s="24" customFormat="1" ht="15.75" customHeight="1" x14ac:dyDescent="0.25">
      <c r="A18" s="53"/>
      <c r="B18" s="53"/>
      <c r="C18" s="339" t="s">
        <v>469</v>
      </c>
      <c r="D18" s="339"/>
      <c r="G18" s="6"/>
      <c r="H18" s="30"/>
      <c r="L18" s="339" t="s">
        <v>470</v>
      </c>
      <c r="M18" s="339"/>
      <c r="N18" s="12"/>
      <c r="O18" s="55"/>
      <c r="P18" s="57"/>
    </row>
    <row r="19" spans="1:16" s="24" customFormat="1" ht="36" customHeight="1" x14ac:dyDescent="0.25">
      <c r="A19" s="53"/>
      <c r="B19" s="53"/>
      <c r="C19" s="340" t="s">
        <v>130</v>
      </c>
      <c r="D19" s="340"/>
      <c r="G19" s="6"/>
      <c r="H19" s="30"/>
      <c r="I19" s="54"/>
      <c r="J19" s="54"/>
      <c r="K19" s="54"/>
      <c r="L19" s="343" t="s">
        <v>471</v>
      </c>
      <c r="M19" s="343"/>
      <c r="N19" s="12"/>
      <c r="O19" s="55"/>
      <c r="P19" s="57"/>
    </row>
  </sheetData>
  <mergeCells count="35">
    <mergeCell ref="C19:D19"/>
    <mergeCell ref="L19:M19"/>
    <mergeCell ref="I7:I13"/>
    <mergeCell ref="J10:J11"/>
    <mergeCell ref="C14:C16"/>
    <mergeCell ref="I14:I16"/>
    <mergeCell ref="G6:G16"/>
    <mergeCell ref="H6:H16"/>
    <mergeCell ref="C17:D17"/>
    <mergeCell ref="G17:H17"/>
    <mergeCell ref="L17:M17"/>
    <mergeCell ref="C18:D18"/>
    <mergeCell ref="L18:M18"/>
    <mergeCell ref="A6:A16"/>
    <mergeCell ref="B6:B16"/>
    <mergeCell ref="D6:D16"/>
    <mergeCell ref="E6:E16"/>
    <mergeCell ref="F6:F16"/>
    <mergeCell ref="C7:C13"/>
    <mergeCell ref="O4:P4"/>
    <mergeCell ref="A2:N2"/>
    <mergeCell ref="B3:L3"/>
    <mergeCell ref="M3:N3"/>
    <mergeCell ref="O3:P3"/>
    <mergeCell ref="A4:A5"/>
    <mergeCell ref="B4:B5"/>
    <mergeCell ref="C4:C5"/>
    <mergeCell ref="D4:D5"/>
    <mergeCell ref="E4:F5"/>
    <mergeCell ref="G4:H5"/>
    <mergeCell ref="I4:I5"/>
    <mergeCell ref="J4:J5"/>
    <mergeCell ref="K4:K5"/>
    <mergeCell ref="L4:L5"/>
    <mergeCell ref="M4:N4"/>
  </mergeCells>
  <pageMargins left="0.70866141732283472" right="0.70866141732283472" top="0.74803149606299213" bottom="0.74803149606299213" header="0.31496062992125984" footer="0.31496062992125984"/>
  <pageSetup paperSize="257" scale="24" fitToWidth="2" fitToHeight="2" orientation="landscape" r:id="rId1"/>
  <colBreaks count="1" manualBreakCount="1">
    <brk id="16" max="144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21"/>
  <sheetViews>
    <sheetView view="pageBreakPreview" topLeftCell="G7" zoomScale="60" zoomScaleNormal="60" workbookViewId="0">
      <selection activeCell="H6" sqref="H6:H18"/>
    </sheetView>
  </sheetViews>
  <sheetFormatPr baseColWidth="10" defaultColWidth="9.140625" defaultRowHeight="15" x14ac:dyDescent="0.25"/>
  <cols>
    <col min="1" max="1" width="5.42578125" style="52" customWidth="1"/>
    <col min="2" max="2" width="32" style="52" customWidth="1"/>
    <col min="3" max="3" width="45.5703125" style="52" customWidth="1"/>
    <col min="4" max="4" width="24.85546875" style="30" customWidth="1"/>
    <col min="5" max="5" width="20.5703125" style="30" customWidth="1"/>
    <col min="6" max="6" width="35.5703125" style="30" customWidth="1"/>
    <col min="7" max="7" width="27.28515625" style="6" customWidth="1"/>
    <col min="8" max="8" width="46.42578125" style="30" customWidth="1"/>
    <col min="9" max="9" width="58.5703125" style="30" customWidth="1"/>
    <col min="10" max="10" width="50.5703125" style="30" customWidth="1"/>
    <col min="11" max="11" width="42.140625" style="30" customWidth="1"/>
    <col min="12" max="12" width="40" style="30" customWidth="1"/>
    <col min="13" max="13" width="32.140625" style="7" customWidth="1"/>
    <col min="14" max="14" width="18.85546875" style="11" customWidth="1"/>
    <col min="15" max="15" width="32.140625" style="7" customWidth="1"/>
    <col min="16" max="16" width="18.85546875" style="56" customWidth="1"/>
    <col min="17" max="16384" width="9.140625" style="30"/>
  </cols>
  <sheetData>
    <row r="2" spans="1:16" s="24" customFormat="1" ht="69" customHeight="1" thickBot="1" x14ac:dyDescent="0.3">
      <c r="A2" s="338" t="s">
        <v>129</v>
      </c>
      <c r="B2" s="338"/>
      <c r="C2" s="338"/>
      <c r="D2" s="338"/>
      <c r="E2" s="338"/>
      <c r="F2" s="338"/>
      <c r="G2" s="338"/>
      <c r="H2" s="338"/>
      <c r="I2" s="338"/>
      <c r="J2" s="338"/>
      <c r="K2" s="338"/>
      <c r="L2" s="338"/>
      <c r="M2" s="338"/>
      <c r="N2" s="338"/>
      <c r="O2" s="55"/>
      <c r="P2" s="55"/>
    </row>
    <row r="3" spans="1:16" s="24" customFormat="1" ht="46.5" customHeight="1" thickBot="1" x14ac:dyDescent="0.3">
      <c r="A3" s="25"/>
      <c r="B3" s="380" t="s">
        <v>222</v>
      </c>
      <c r="C3" s="380"/>
      <c r="D3" s="380"/>
      <c r="E3" s="380"/>
      <c r="F3" s="380"/>
      <c r="G3" s="380"/>
      <c r="H3" s="380"/>
      <c r="I3" s="380"/>
      <c r="J3" s="380"/>
      <c r="K3" s="380"/>
      <c r="L3" s="381"/>
      <c r="M3" s="390">
        <f>SUBTOTAL(9,M6:M877)</f>
        <v>438629.12</v>
      </c>
      <c r="N3" s="391"/>
      <c r="O3" s="392">
        <f>SUBTOTAL(9,O6:O877)</f>
        <v>0</v>
      </c>
      <c r="P3" s="393"/>
    </row>
    <row r="4" spans="1:16" s="24" customFormat="1" ht="38.25" customHeight="1" x14ac:dyDescent="0.25">
      <c r="A4" s="345" t="s">
        <v>17</v>
      </c>
      <c r="B4" s="347" t="s">
        <v>0</v>
      </c>
      <c r="C4" s="347" t="s">
        <v>1</v>
      </c>
      <c r="D4" s="347" t="s">
        <v>3</v>
      </c>
      <c r="E4" s="347" t="s">
        <v>2</v>
      </c>
      <c r="F4" s="347"/>
      <c r="G4" s="347" t="s">
        <v>4</v>
      </c>
      <c r="H4" s="347"/>
      <c r="I4" s="347" t="s">
        <v>173</v>
      </c>
      <c r="J4" s="347" t="s">
        <v>174</v>
      </c>
      <c r="K4" s="347" t="s">
        <v>8</v>
      </c>
      <c r="L4" s="353" t="s">
        <v>225</v>
      </c>
      <c r="M4" s="349" t="s">
        <v>7</v>
      </c>
      <c r="N4" s="350"/>
      <c r="O4" s="349" t="s">
        <v>140</v>
      </c>
      <c r="P4" s="350"/>
    </row>
    <row r="5" spans="1:16" s="24" customFormat="1" ht="30.75" customHeight="1" thickBot="1" x14ac:dyDescent="0.3">
      <c r="A5" s="448"/>
      <c r="B5" s="449"/>
      <c r="C5" s="449"/>
      <c r="D5" s="449"/>
      <c r="E5" s="449"/>
      <c r="F5" s="449"/>
      <c r="G5" s="449"/>
      <c r="H5" s="449"/>
      <c r="I5" s="449"/>
      <c r="J5" s="449"/>
      <c r="K5" s="449"/>
      <c r="L5" s="450"/>
      <c r="M5" s="110" t="s">
        <v>5</v>
      </c>
      <c r="N5" s="111" t="s">
        <v>6</v>
      </c>
      <c r="O5" s="110" t="s">
        <v>5</v>
      </c>
      <c r="P5" s="112" t="s">
        <v>6</v>
      </c>
    </row>
    <row r="6" spans="1:16" ht="30" x14ac:dyDescent="0.25">
      <c r="A6" s="374">
        <v>5</v>
      </c>
      <c r="B6" s="362" t="s">
        <v>25</v>
      </c>
      <c r="C6" s="69" t="s">
        <v>25</v>
      </c>
      <c r="D6" s="307" t="s">
        <v>10</v>
      </c>
      <c r="E6" s="307" t="s">
        <v>11</v>
      </c>
      <c r="F6" s="307" t="s">
        <v>472</v>
      </c>
      <c r="G6" s="322" t="s">
        <v>11</v>
      </c>
      <c r="H6" s="307" t="s">
        <v>346</v>
      </c>
      <c r="I6" s="60" t="s">
        <v>150</v>
      </c>
      <c r="J6" s="60" t="s">
        <v>30</v>
      </c>
      <c r="K6" s="84" t="s">
        <v>31</v>
      </c>
      <c r="L6" s="37" t="s">
        <v>31</v>
      </c>
      <c r="M6" s="64">
        <v>344918.95</v>
      </c>
      <c r="N6" s="67">
        <v>0</v>
      </c>
      <c r="O6" s="63"/>
      <c r="P6" s="86"/>
    </row>
    <row r="7" spans="1:16" ht="42.75" customHeight="1" x14ac:dyDescent="0.25">
      <c r="A7" s="374"/>
      <c r="B7" s="362"/>
      <c r="C7" s="357" t="s">
        <v>26</v>
      </c>
      <c r="D7" s="307"/>
      <c r="E7" s="307"/>
      <c r="F7" s="307"/>
      <c r="G7" s="322"/>
      <c r="H7" s="307"/>
      <c r="I7" s="305" t="s">
        <v>389</v>
      </c>
      <c r="J7" s="60" t="s">
        <v>355</v>
      </c>
      <c r="K7" s="60" t="s">
        <v>356</v>
      </c>
      <c r="L7" s="38" t="s">
        <v>357</v>
      </c>
      <c r="M7" s="310">
        <v>72453.63</v>
      </c>
      <c r="N7" s="328">
        <v>0</v>
      </c>
      <c r="O7" s="63"/>
      <c r="P7" s="86"/>
    </row>
    <row r="8" spans="1:16" ht="57.75" customHeight="1" x14ac:dyDescent="0.25">
      <c r="A8" s="374"/>
      <c r="B8" s="362"/>
      <c r="C8" s="360"/>
      <c r="D8" s="307"/>
      <c r="E8" s="307"/>
      <c r="F8" s="307"/>
      <c r="G8" s="322"/>
      <c r="H8" s="307"/>
      <c r="I8" s="306"/>
      <c r="J8" s="60" t="s">
        <v>358</v>
      </c>
      <c r="K8" s="60" t="s">
        <v>359</v>
      </c>
      <c r="L8" s="38" t="s">
        <v>360</v>
      </c>
      <c r="M8" s="310"/>
      <c r="N8" s="337"/>
      <c r="O8" s="63"/>
      <c r="P8" s="86"/>
    </row>
    <row r="9" spans="1:16" ht="28.5" x14ac:dyDescent="0.25">
      <c r="A9" s="374"/>
      <c r="B9" s="362"/>
      <c r="C9" s="360"/>
      <c r="D9" s="307"/>
      <c r="E9" s="307"/>
      <c r="F9" s="307"/>
      <c r="G9" s="322"/>
      <c r="H9" s="307"/>
      <c r="I9" s="306"/>
      <c r="J9" s="60" t="s">
        <v>821</v>
      </c>
      <c r="K9" s="60" t="s">
        <v>362</v>
      </c>
      <c r="L9" s="38" t="s">
        <v>363</v>
      </c>
      <c r="M9" s="310"/>
      <c r="N9" s="337"/>
      <c r="O9" s="63"/>
      <c r="P9" s="86"/>
    </row>
    <row r="10" spans="1:16" ht="60" customHeight="1" x14ac:dyDescent="0.25">
      <c r="A10" s="374"/>
      <c r="B10" s="362"/>
      <c r="C10" s="362"/>
      <c r="D10" s="307"/>
      <c r="E10" s="307"/>
      <c r="F10" s="307"/>
      <c r="G10" s="322"/>
      <c r="H10" s="307"/>
      <c r="I10" s="307"/>
      <c r="J10" s="60" t="s">
        <v>364</v>
      </c>
      <c r="K10" s="60" t="s">
        <v>365</v>
      </c>
      <c r="L10" s="38" t="s">
        <v>366</v>
      </c>
      <c r="M10" s="310"/>
      <c r="N10" s="406"/>
      <c r="O10" s="63"/>
      <c r="P10" s="86"/>
    </row>
    <row r="11" spans="1:16" ht="85.5" customHeight="1" x14ac:dyDescent="0.25">
      <c r="A11" s="374"/>
      <c r="B11" s="362"/>
      <c r="C11" s="357" t="s">
        <v>28</v>
      </c>
      <c r="D11" s="307"/>
      <c r="E11" s="307"/>
      <c r="F11" s="307"/>
      <c r="G11" s="322"/>
      <c r="H11" s="307"/>
      <c r="I11" s="305" t="s">
        <v>390</v>
      </c>
      <c r="J11" s="60" t="s">
        <v>367</v>
      </c>
      <c r="K11" s="60" t="s">
        <v>149</v>
      </c>
      <c r="L11" s="38" t="s">
        <v>148</v>
      </c>
      <c r="M11" s="310">
        <v>5000</v>
      </c>
      <c r="N11" s="328">
        <v>0</v>
      </c>
      <c r="O11" s="63"/>
      <c r="P11" s="86"/>
    </row>
    <row r="12" spans="1:16" ht="71.25" x14ac:dyDescent="0.25">
      <c r="A12" s="374"/>
      <c r="B12" s="362"/>
      <c r="C12" s="362"/>
      <c r="D12" s="307"/>
      <c r="E12" s="307"/>
      <c r="F12" s="307"/>
      <c r="G12" s="322"/>
      <c r="H12" s="307"/>
      <c r="I12" s="307"/>
      <c r="J12" s="60" t="s">
        <v>368</v>
      </c>
      <c r="K12" s="60" t="s">
        <v>369</v>
      </c>
      <c r="L12" s="38" t="s">
        <v>370</v>
      </c>
      <c r="M12" s="310"/>
      <c r="N12" s="406"/>
      <c r="O12" s="63"/>
      <c r="P12" s="86"/>
    </row>
    <row r="13" spans="1:16" ht="85.5" customHeight="1" x14ac:dyDescent="0.25">
      <c r="A13" s="374"/>
      <c r="B13" s="362"/>
      <c r="C13" s="357" t="s">
        <v>29</v>
      </c>
      <c r="D13" s="307"/>
      <c r="E13" s="307"/>
      <c r="F13" s="307"/>
      <c r="G13" s="322"/>
      <c r="H13" s="307"/>
      <c r="I13" s="305" t="s">
        <v>391</v>
      </c>
      <c r="J13" s="60" t="s">
        <v>371</v>
      </c>
      <c r="K13" s="60" t="s">
        <v>372</v>
      </c>
      <c r="L13" s="38" t="s">
        <v>373</v>
      </c>
      <c r="M13" s="310">
        <v>11256.54</v>
      </c>
      <c r="N13" s="328">
        <v>0</v>
      </c>
      <c r="O13" s="63"/>
      <c r="P13" s="86"/>
    </row>
    <row r="14" spans="1:16" ht="57" x14ac:dyDescent="0.25">
      <c r="A14" s="374"/>
      <c r="B14" s="362"/>
      <c r="C14" s="360"/>
      <c r="D14" s="307"/>
      <c r="E14" s="307"/>
      <c r="F14" s="307"/>
      <c r="G14" s="322"/>
      <c r="H14" s="307"/>
      <c r="I14" s="306"/>
      <c r="J14" s="60" t="s">
        <v>374</v>
      </c>
      <c r="K14" s="60" t="s">
        <v>375</v>
      </c>
      <c r="L14" s="38" t="s">
        <v>376</v>
      </c>
      <c r="M14" s="310"/>
      <c r="N14" s="337"/>
      <c r="O14" s="63"/>
      <c r="P14" s="86"/>
    </row>
    <row r="15" spans="1:16" ht="42.75" x14ac:dyDescent="0.25">
      <c r="A15" s="359"/>
      <c r="B15" s="355"/>
      <c r="C15" s="362"/>
      <c r="D15" s="364"/>
      <c r="E15" s="364"/>
      <c r="F15" s="364"/>
      <c r="G15" s="304"/>
      <c r="H15" s="364"/>
      <c r="I15" s="307"/>
      <c r="J15" s="73" t="s">
        <v>377</v>
      </c>
      <c r="K15" s="73" t="s">
        <v>378</v>
      </c>
      <c r="L15" s="36" t="s">
        <v>379</v>
      </c>
      <c r="M15" s="310"/>
      <c r="N15" s="406"/>
      <c r="O15" s="76"/>
      <c r="P15" s="87"/>
    </row>
    <row r="16" spans="1:16" ht="42.75" x14ac:dyDescent="0.25">
      <c r="A16" s="359"/>
      <c r="B16" s="355"/>
      <c r="C16" s="357" t="s">
        <v>27</v>
      </c>
      <c r="D16" s="364"/>
      <c r="E16" s="364"/>
      <c r="F16" s="364"/>
      <c r="G16" s="304"/>
      <c r="H16" s="364"/>
      <c r="I16" s="305" t="s">
        <v>392</v>
      </c>
      <c r="J16" s="73" t="s">
        <v>380</v>
      </c>
      <c r="K16" s="73" t="s">
        <v>381</v>
      </c>
      <c r="L16" s="36" t="s">
        <v>382</v>
      </c>
      <c r="M16" s="309">
        <v>5000</v>
      </c>
      <c r="N16" s="328">
        <v>0</v>
      </c>
      <c r="O16" s="76"/>
      <c r="P16" s="87"/>
    </row>
    <row r="17" spans="1:16" ht="57" x14ac:dyDescent="0.25">
      <c r="A17" s="359"/>
      <c r="B17" s="355"/>
      <c r="C17" s="360"/>
      <c r="D17" s="364"/>
      <c r="E17" s="364"/>
      <c r="F17" s="364"/>
      <c r="G17" s="304"/>
      <c r="H17" s="364"/>
      <c r="I17" s="306"/>
      <c r="J17" s="73" t="s">
        <v>480</v>
      </c>
      <c r="K17" s="73" t="s">
        <v>384</v>
      </c>
      <c r="L17" s="36" t="s">
        <v>385</v>
      </c>
      <c r="M17" s="309"/>
      <c r="N17" s="337"/>
      <c r="O17" s="76"/>
      <c r="P17" s="87"/>
    </row>
    <row r="18" spans="1:16" ht="43.5" thickBot="1" x14ac:dyDescent="0.3">
      <c r="A18" s="376"/>
      <c r="B18" s="358"/>
      <c r="C18" s="384"/>
      <c r="D18" s="365"/>
      <c r="E18" s="365"/>
      <c r="F18" s="365"/>
      <c r="G18" s="314"/>
      <c r="H18" s="365"/>
      <c r="I18" s="320"/>
      <c r="J18" s="33" t="s">
        <v>386</v>
      </c>
      <c r="K18" s="33" t="s">
        <v>387</v>
      </c>
      <c r="L18" s="34" t="s">
        <v>388</v>
      </c>
      <c r="M18" s="327"/>
      <c r="N18" s="329"/>
      <c r="O18" s="89"/>
      <c r="P18" s="88"/>
    </row>
    <row r="19" spans="1:16" ht="99" customHeight="1" x14ac:dyDescent="0.25">
      <c r="C19" s="341" t="s">
        <v>131</v>
      </c>
      <c r="D19" s="341"/>
      <c r="G19" s="344"/>
      <c r="H19" s="344"/>
      <c r="L19" s="344" t="s">
        <v>132</v>
      </c>
      <c r="M19" s="344"/>
      <c r="O19" s="6"/>
    </row>
    <row r="20" spans="1:16" s="24" customFormat="1" ht="15.75" customHeight="1" x14ac:dyDescent="0.25">
      <c r="A20" s="53"/>
      <c r="B20" s="53"/>
      <c r="C20" s="339" t="s">
        <v>469</v>
      </c>
      <c r="D20" s="339"/>
      <c r="G20" s="6"/>
      <c r="H20" s="30"/>
      <c r="L20" s="339" t="s">
        <v>470</v>
      </c>
      <c r="M20" s="339"/>
      <c r="N20" s="12"/>
      <c r="O20" s="55"/>
      <c r="P20" s="57"/>
    </row>
    <row r="21" spans="1:16" s="24" customFormat="1" ht="36" customHeight="1" x14ac:dyDescent="0.25">
      <c r="A21" s="53"/>
      <c r="B21" s="53"/>
      <c r="C21" s="340" t="s">
        <v>130</v>
      </c>
      <c r="D21" s="340"/>
      <c r="G21" s="6"/>
      <c r="H21" s="30"/>
      <c r="I21" s="54"/>
      <c r="J21" s="54"/>
      <c r="K21" s="54"/>
      <c r="L21" s="343" t="s">
        <v>471</v>
      </c>
      <c r="M21" s="343"/>
      <c r="N21" s="12"/>
      <c r="O21" s="55"/>
      <c r="P21" s="57"/>
    </row>
  </sheetData>
  <mergeCells count="46">
    <mergeCell ref="C19:D19"/>
    <mergeCell ref="G19:H19"/>
    <mergeCell ref="L19:M19"/>
    <mergeCell ref="C20:D20"/>
    <mergeCell ref="L20:M20"/>
    <mergeCell ref="C21:D21"/>
    <mergeCell ref="L21:M21"/>
    <mergeCell ref="I13:I15"/>
    <mergeCell ref="M13:M15"/>
    <mergeCell ref="N13:N15"/>
    <mergeCell ref="C16:C18"/>
    <mergeCell ref="I16:I18"/>
    <mergeCell ref="M16:M18"/>
    <mergeCell ref="N16:N18"/>
    <mergeCell ref="H6:H18"/>
    <mergeCell ref="C7:C10"/>
    <mergeCell ref="I7:I10"/>
    <mergeCell ref="M7:M10"/>
    <mergeCell ref="N7:N10"/>
    <mergeCell ref="C11:C12"/>
    <mergeCell ref="I11:I12"/>
    <mergeCell ref="M11:M12"/>
    <mergeCell ref="N11:N12"/>
    <mergeCell ref="C13:C15"/>
    <mergeCell ref="A6:A18"/>
    <mergeCell ref="B6:B18"/>
    <mergeCell ref="D6:D18"/>
    <mergeCell ref="E6:E18"/>
    <mergeCell ref="F6:F18"/>
    <mergeCell ref="G6:G18"/>
    <mergeCell ref="O4:P4"/>
    <mergeCell ref="A2:N2"/>
    <mergeCell ref="B3:L3"/>
    <mergeCell ref="M3:N3"/>
    <mergeCell ref="O3:P3"/>
    <mergeCell ref="A4:A5"/>
    <mergeCell ref="B4:B5"/>
    <mergeCell ref="C4:C5"/>
    <mergeCell ref="D4:D5"/>
    <mergeCell ref="E4:F5"/>
    <mergeCell ref="G4:H5"/>
    <mergeCell ref="I4:I5"/>
    <mergeCell ref="J4:J5"/>
    <mergeCell ref="K4:K5"/>
    <mergeCell ref="L4:L5"/>
    <mergeCell ref="M4:N4"/>
  </mergeCells>
  <pageMargins left="0.70866141732283472" right="0.70866141732283472" top="0.74803149606299213" bottom="0.74803149606299213" header="0.31496062992125984" footer="0.31496062992125984"/>
  <pageSetup paperSize="257" scale="24" fitToWidth="2" fitToHeight="2" orientation="landscape" r:id="rId1"/>
  <colBreaks count="1" manualBreakCount="1">
    <brk id="16" max="144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23"/>
  <sheetViews>
    <sheetView topLeftCell="I1" zoomScale="60" zoomScaleNormal="60" workbookViewId="0">
      <selection activeCell="M6" sqref="M6"/>
    </sheetView>
  </sheetViews>
  <sheetFormatPr baseColWidth="10" defaultColWidth="9.140625" defaultRowHeight="15" x14ac:dyDescent="0.25"/>
  <cols>
    <col min="1" max="1" width="5.42578125" style="52" customWidth="1"/>
    <col min="2" max="2" width="32" style="52" customWidth="1"/>
    <col min="3" max="3" width="45.5703125" style="52" customWidth="1"/>
    <col min="4" max="4" width="29.85546875" style="30" bestFit="1" customWidth="1"/>
    <col min="5" max="5" width="32.7109375" style="30" bestFit="1" customWidth="1"/>
    <col min="6" max="6" width="54.140625" style="30" bestFit="1" customWidth="1"/>
    <col min="7" max="7" width="27.28515625" style="6" customWidth="1"/>
    <col min="8" max="8" width="46.42578125" style="30" customWidth="1"/>
    <col min="9" max="9" width="58.5703125" style="30" customWidth="1"/>
    <col min="10" max="10" width="50.5703125" style="30" customWidth="1"/>
    <col min="11" max="11" width="42.140625" style="30" customWidth="1"/>
    <col min="12" max="12" width="40" style="30" customWidth="1"/>
    <col min="13" max="13" width="32.140625" style="7" customWidth="1"/>
    <col min="14" max="14" width="18.85546875" style="11" customWidth="1"/>
    <col min="15" max="15" width="32.140625" style="7" customWidth="1"/>
    <col min="16" max="16" width="18.85546875" style="56" customWidth="1"/>
    <col min="17" max="16384" width="9.140625" style="30"/>
  </cols>
  <sheetData>
    <row r="2" spans="1:16" s="24" customFormat="1" ht="69" customHeight="1" thickBot="1" x14ac:dyDescent="0.3">
      <c r="A2" s="338" t="s">
        <v>129</v>
      </c>
      <c r="B2" s="338"/>
      <c r="C2" s="338"/>
      <c r="D2" s="338"/>
      <c r="E2" s="338"/>
      <c r="F2" s="338"/>
      <c r="G2" s="338"/>
      <c r="H2" s="338"/>
      <c r="I2" s="338"/>
      <c r="J2" s="338"/>
      <c r="K2" s="338"/>
      <c r="L2" s="338"/>
      <c r="M2" s="338"/>
      <c r="N2" s="338"/>
      <c r="O2" s="55"/>
      <c r="P2" s="55"/>
    </row>
    <row r="3" spans="1:16" s="24" customFormat="1" ht="46.5" customHeight="1" thickBot="1" x14ac:dyDescent="0.3">
      <c r="A3" s="25"/>
      <c r="B3" s="380" t="s">
        <v>222</v>
      </c>
      <c r="C3" s="380"/>
      <c r="D3" s="380"/>
      <c r="E3" s="380"/>
      <c r="F3" s="380"/>
      <c r="G3" s="380"/>
      <c r="H3" s="380"/>
      <c r="I3" s="380"/>
      <c r="J3" s="380"/>
      <c r="K3" s="380"/>
      <c r="L3" s="381"/>
      <c r="M3" s="390">
        <f>SUBTOTAL(9,M6:M865)</f>
        <v>303789.33999999997</v>
      </c>
      <c r="N3" s="391"/>
      <c r="O3" s="392">
        <f>SUBTOTAL(9,O6:O865)</f>
        <v>0</v>
      </c>
      <c r="P3" s="393"/>
    </row>
    <row r="4" spans="1:16" s="24" customFormat="1" ht="38.25" customHeight="1" x14ac:dyDescent="0.25">
      <c r="A4" s="345" t="s">
        <v>17</v>
      </c>
      <c r="B4" s="347" t="s">
        <v>0</v>
      </c>
      <c r="C4" s="347" t="s">
        <v>1</v>
      </c>
      <c r="D4" s="347" t="s">
        <v>3</v>
      </c>
      <c r="E4" s="347" t="s">
        <v>2</v>
      </c>
      <c r="F4" s="347"/>
      <c r="G4" s="347" t="s">
        <v>4</v>
      </c>
      <c r="H4" s="347"/>
      <c r="I4" s="347" t="s">
        <v>173</v>
      </c>
      <c r="J4" s="347" t="s">
        <v>174</v>
      </c>
      <c r="K4" s="347" t="s">
        <v>8</v>
      </c>
      <c r="L4" s="353" t="s">
        <v>225</v>
      </c>
      <c r="M4" s="349" t="s">
        <v>7</v>
      </c>
      <c r="N4" s="350"/>
      <c r="O4" s="349" t="s">
        <v>140</v>
      </c>
      <c r="P4" s="350"/>
    </row>
    <row r="5" spans="1:16" s="24" customFormat="1" ht="30.75" customHeight="1" thickBot="1" x14ac:dyDescent="0.3">
      <c r="A5" s="448"/>
      <c r="B5" s="449"/>
      <c r="C5" s="449"/>
      <c r="D5" s="449"/>
      <c r="E5" s="449"/>
      <c r="F5" s="449"/>
      <c r="G5" s="449"/>
      <c r="H5" s="449"/>
      <c r="I5" s="449"/>
      <c r="J5" s="449"/>
      <c r="K5" s="449"/>
      <c r="L5" s="450"/>
      <c r="M5" s="110" t="s">
        <v>5</v>
      </c>
      <c r="N5" s="111" t="s">
        <v>6</v>
      </c>
      <c r="O5" s="110" t="s">
        <v>5</v>
      </c>
      <c r="P5" s="112" t="s">
        <v>6</v>
      </c>
    </row>
    <row r="6" spans="1:16" ht="79.5" customHeight="1" x14ac:dyDescent="0.25">
      <c r="A6" s="373">
        <v>6</v>
      </c>
      <c r="B6" s="356" t="s">
        <v>32</v>
      </c>
      <c r="C6" s="361" t="s">
        <v>230</v>
      </c>
      <c r="D6" s="422" t="s">
        <v>10</v>
      </c>
      <c r="E6" s="427" t="s">
        <v>11</v>
      </c>
      <c r="F6" s="422" t="s">
        <v>12</v>
      </c>
      <c r="G6" s="315" t="s">
        <v>11</v>
      </c>
      <c r="H6" s="422" t="s">
        <v>346</v>
      </c>
      <c r="I6" s="35" t="s">
        <v>223</v>
      </c>
      <c r="J6" s="35" t="s">
        <v>224</v>
      </c>
      <c r="K6" s="35" t="s">
        <v>226</v>
      </c>
      <c r="L6" s="32" t="s">
        <v>227</v>
      </c>
      <c r="M6" s="90" t="s">
        <v>826</v>
      </c>
      <c r="N6" s="10">
        <v>0</v>
      </c>
      <c r="O6" s="90"/>
      <c r="P6" s="85"/>
    </row>
    <row r="7" spans="1:16" ht="79.5" customHeight="1" x14ac:dyDescent="0.25">
      <c r="A7" s="359"/>
      <c r="B7" s="355"/>
      <c r="C7" s="362"/>
      <c r="D7" s="364"/>
      <c r="E7" s="428"/>
      <c r="F7" s="364"/>
      <c r="G7" s="316"/>
      <c r="H7" s="364"/>
      <c r="I7" s="58" t="s">
        <v>231</v>
      </c>
      <c r="J7" s="58" t="s">
        <v>232</v>
      </c>
      <c r="K7" s="58" t="s">
        <v>233</v>
      </c>
      <c r="L7" s="39" t="s">
        <v>234</v>
      </c>
      <c r="M7" s="64">
        <f>59058+90000</f>
        <v>149058</v>
      </c>
      <c r="N7" s="66">
        <v>0</v>
      </c>
      <c r="O7" s="63"/>
      <c r="P7" s="86"/>
    </row>
    <row r="8" spans="1:16" ht="45" customHeight="1" x14ac:dyDescent="0.25">
      <c r="A8" s="359"/>
      <c r="B8" s="355"/>
      <c r="C8" s="79" t="s">
        <v>35</v>
      </c>
      <c r="D8" s="364"/>
      <c r="E8" s="428"/>
      <c r="F8" s="364"/>
      <c r="G8" s="316"/>
      <c r="H8" s="364"/>
      <c r="I8" s="305" t="s">
        <v>228</v>
      </c>
      <c r="J8" s="305" t="s">
        <v>224</v>
      </c>
      <c r="K8" s="305" t="s">
        <v>226</v>
      </c>
      <c r="L8" s="416" t="s">
        <v>227</v>
      </c>
      <c r="M8" s="301">
        <f>624.25+4500+22900+2342.99+2051.25+4099.81+929.11+25000+1899.8+11050+1720</f>
        <v>77117.209999999992</v>
      </c>
      <c r="N8" s="328">
        <v>0</v>
      </c>
      <c r="O8" s="301"/>
      <c r="P8" s="303"/>
    </row>
    <row r="9" spans="1:16" ht="30" x14ac:dyDescent="0.25">
      <c r="A9" s="359"/>
      <c r="B9" s="355"/>
      <c r="C9" s="79" t="s">
        <v>34</v>
      </c>
      <c r="D9" s="364"/>
      <c r="E9" s="428"/>
      <c r="F9" s="364"/>
      <c r="G9" s="316"/>
      <c r="H9" s="364"/>
      <c r="I9" s="306"/>
      <c r="J9" s="306"/>
      <c r="K9" s="306"/>
      <c r="L9" s="331"/>
      <c r="M9" s="309"/>
      <c r="N9" s="337"/>
      <c r="O9" s="309"/>
      <c r="P9" s="395"/>
    </row>
    <row r="10" spans="1:16" ht="30" x14ac:dyDescent="0.25">
      <c r="A10" s="359"/>
      <c r="B10" s="355"/>
      <c r="C10" s="79" t="s">
        <v>33</v>
      </c>
      <c r="D10" s="364"/>
      <c r="E10" s="428"/>
      <c r="F10" s="364"/>
      <c r="G10" s="316"/>
      <c r="H10" s="364"/>
      <c r="I10" s="307"/>
      <c r="J10" s="307"/>
      <c r="K10" s="307"/>
      <c r="L10" s="417"/>
      <c r="M10" s="324"/>
      <c r="N10" s="406"/>
      <c r="O10" s="324"/>
      <c r="P10" s="405"/>
    </row>
    <row r="11" spans="1:16" ht="29.25" thickBot="1" x14ac:dyDescent="0.3">
      <c r="A11" s="376"/>
      <c r="B11" s="358"/>
      <c r="C11" s="80" t="s">
        <v>32</v>
      </c>
      <c r="D11" s="365"/>
      <c r="E11" s="429"/>
      <c r="F11" s="365"/>
      <c r="G11" s="317"/>
      <c r="H11" s="365"/>
      <c r="I11" s="33" t="s">
        <v>229</v>
      </c>
      <c r="J11" s="33" t="s">
        <v>224</v>
      </c>
      <c r="K11" s="33" t="s">
        <v>226</v>
      </c>
      <c r="L11" s="34" t="s">
        <v>227</v>
      </c>
      <c r="M11" s="89">
        <f>17734.5+700+3837.71+1232.48+12158.89+750+6710+34490.55</f>
        <v>77614.13</v>
      </c>
      <c r="N11" s="99">
        <v>0</v>
      </c>
      <c r="O11" s="89"/>
      <c r="P11" s="88"/>
    </row>
    <row r="12" spans="1:16" ht="99" customHeight="1" x14ac:dyDescent="0.25">
      <c r="G12" s="344"/>
      <c r="H12" s="344"/>
      <c r="O12" s="6"/>
    </row>
    <row r="13" spans="1:16" s="24" customFormat="1" ht="15.75" customHeight="1" x14ac:dyDescent="0.25">
      <c r="A13" s="53"/>
      <c r="B13" s="53"/>
      <c r="G13" s="6"/>
      <c r="H13" s="30"/>
      <c r="N13" s="12"/>
      <c r="O13" s="55"/>
      <c r="P13" s="57"/>
    </row>
    <row r="15" spans="1:16" x14ac:dyDescent="0.25">
      <c r="F15" s="451" t="s">
        <v>507</v>
      </c>
      <c r="G15" s="451"/>
      <c r="H15" s="451"/>
    </row>
    <row r="16" spans="1:16" x14ac:dyDescent="0.25">
      <c r="F16" s="451"/>
      <c r="G16" s="451"/>
      <c r="H16" s="451"/>
    </row>
    <row r="18" spans="1:14" x14ac:dyDescent="0.25">
      <c r="A18"/>
      <c r="B18" s="113" t="s">
        <v>481</v>
      </c>
      <c r="C18" s="114" t="s">
        <v>482</v>
      </c>
      <c r="D18" s="114" t="s">
        <v>483</v>
      </c>
      <c r="E18" s="113" t="s">
        <v>484</v>
      </c>
      <c r="F18" s="114" t="s">
        <v>485</v>
      </c>
      <c r="G18" s="115" t="s">
        <v>486</v>
      </c>
      <c r="H18" s="116" t="s">
        <v>487</v>
      </c>
      <c r="I18" s="116" t="s">
        <v>488</v>
      </c>
      <c r="J18" s="116" t="s">
        <v>489</v>
      </c>
      <c r="K18" s="116" t="s">
        <v>490</v>
      </c>
    </row>
    <row r="19" spans="1:14" ht="66" customHeight="1" x14ac:dyDescent="0.25">
      <c r="A19"/>
      <c r="B19" s="122" t="s">
        <v>503</v>
      </c>
      <c r="C19" s="123" t="s">
        <v>496</v>
      </c>
      <c r="D19" s="124" t="s">
        <v>504</v>
      </c>
      <c r="E19" s="125" t="s">
        <v>505</v>
      </c>
      <c r="F19" s="117" t="s">
        <v>506</v>
      </c>
      <c r="G19" s="118">
        <v>1</v>
      </c>
      <c r="H19" s="121">
        <v>25000</v>
      </c>
      <c r="I19" s="119">
        <v>25000</v>
      </c>
      <c r="J19" s="120"/>
      <c r="K19" s="121">
        <v>25000</v>
      </c>
      <c r="M19" s="30"/>
      <c r="N19" s="30"/>
    </row>
    <row r="21" spans="1:14" ht="37.5" customHeight="1" x14ac:dyDescent="0.25">
      <c r="C21" s="341" t="s">
        <v>131</v>
      </c>
      <c r="D21" s="341"/>
      <c r="L21" s="344" t="s">
        <v>132</v>
      </c>
      <c r="M21" s="344"/>
    </row>
    <row r="22" spans="1:14" ht="15.75" x14ac:dyDescent="0.25">
      <c r="C22" s="339" t="s">
        <v>469</v>
      </c>
      <c r="D22" s="339"/>
      <c r="L22" s="339" t="s">
        <v>470</v>
      </c>
      <c r="M22" s="339"/>
    </row>
    <row r="23" spans="1:14" ht="15.75" x14ac:dyDescent="0.25">
      <c r="C23" s="340" t="s">
        <v>130</v>
      </c>
      <c r="D23" s="340"/>
      <c r="L23" s="343" t="s">
        <v>471</v>
      </c>
      <c r="M23" s="343"/>
    </row>
  </sheetData>
  <mergeCells count="40">
    <mergeCell ref="O8:O10"/>
    <mergeCell ref="P8:P10"/>
    <mergeCell ref="F15:H16"/>
    <mergeCell ref="C21:D21"/>
    <mergeCell ref="G12:H12"/>
    <mergeCell ref="L21:M21"/>
    <mergeCell ref="N8:N10"/>
    <mergeCell ref="C22:D22"/>
    <mergeCell ref="L22:M22"/>
    <mergeCell ref="C23:D23"/>
    <mergeCell ref="L23:M23"/>
    <mergeCell ref="M8:M10"/>
    <mergeCell ref="G6:G11"/>
    <mergeCell ref="H6:H11"/>
    <mergeCell ref="I8:I10"/>
    <mergeCell ref="J8:J10"/>
    <mergeCell ref="K8:K10"/>
    <mergeCell ref="L8:L10"/>
    <mergeCell ref="F6:F11"/>
    <mergeCell ref="A6:A11"/>
    <mergeCell ref="B6:B11"/>
    <mergeCell ref="C6:C7"/>
    <mergeCell ref="D6:D11"/>
    <mergeCell ref="E6:E11"/>
    <mergeCell ref="O4:P4"/>
    <mergeCell ref="A2:N2"/>
    <mergeCell ref="B3:L3"/>
    <mergeCell ref="M3:N3"/>
    <mergeCell ref="O3:P3"/>
    <mergeCell ref="A4:A5"/>
    <mergeCell ref="B4:B5"/>
    <mergeCell ref="C4:C5"/>
    <mergeCell ref="D4:D5"/>
    <mergeCell ref="E4:F5"/>
    <mergeCell ref="G4:H5"/>
    <mergeCell ref="I4:I5"/>
    <mergeCell ref="J4:J5"/>
    <mergeCell ref="K4:K5"/>
    <mergeCell ref="L4:L5"/>
    <mergeCell ref="M4:N4"/>
  </mergeCells>
  <pageMargins left="0.70866141732283472" right="0.70866141732283472" top="0.74803149606299213" bottom="0.74803149606299213" header="0.31496062992125984" footer="0.31496062992125984"/>
  <pageSetup paperSize="257" scale="24" fitToWidth="2" fitToHeight="2" orientation="landscape" r:id="rId1"/>
  <colBreaks count="1" manualBreakCount="1">
    <brk id="16" max="144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7"/>
  <sheetViews>
    <sheetView zoomScale="60" zoomScaleNormal="60" workbookViewId="0">
      <selection activeCell="E6" sqref="E6:E14"/>
    </sheetView>
  </sheetViews>
  <sheetFormatPr baseColWidth="10" defaultColWidth="9.140625" defaultRowHeight="15" x14ac:dyDescent="0.25"/>
  <cols>
    <col min="1" max="1" width="5.42578125" style="52" customWidth="1"/>
    <col min="2" max="2" width="32" style="52" customWidth="1"/>
    <col min="3" max="3" width="45.5703125" style="52" customWidth="1"/>
    <col min="4" max="4" width="27.28515625" style="6" customWidth="1"/>
    <col min="5" max="5" width="46.42578125" style="30" customWidth="1"/>
    <col min="6" max="6" width="58.5703125" style="30" customWidth="1"/>
    <col min="7" max="7" width="50.5703125" style="30" customWidth="1"/>
    <col min="8" max="8" width="42.140625" style="30" customWidth="1"/>
    <col min="9" max="9" width="40" style="30" customWidth="1"/>
    <col min="10" max="10" width="32.140625" style="7" customWidth="1"/>
    <col min="11" max="11" width="18.85546875" style="11" customWidth="1"/>
    <col min="12" max="12" width="32.140625" style="7" customWidth="1"/>
    <col min="13" max="13" width="18.85546875" style="56" customWidth="1"/>
    <col min="14" max="16384" width="9.140625" style="30"/>
  </cols>
  <sheetData>
    <row r="2" spans="1:13" s="24" customFormat="1" ht="69" customHeight="1" thickBot="1" x14ac:dyDescent="0.3">
      <c r="A2" s="338" t="s">
        <v>129</v>
      </c>
      <c r="B2" s="338"/>
      <c r="C2" s="338"/>
      <c r="D2" s="338"/>
      <c r="E2" s="338"/>
      <c r="F2" s="338"/>
      <c r="G2" s="338"/>
      <c r="H2" s="338"/>
      <c r="I2" s="338"/>
      <c r="J2" s="338"/>
      <c r="K2" s="338"/>
      <c r="L2" s="55"/>
      <c r="M2" s="55"/>
    </row>
    <row r="3" spans="1:13" s="24" customFormat="1" ht="46.5" customHeight="1" thickBot="1" x14ac:dyDescent="0.3">
      <c r="A3" s="25"/>
      <c r="B3" s="380" t="s">
        <v>222</v>
      </c>
      <c r="C3" s="380"/>
      <c r="D3" s="380"/>
      <c r="E3" s="380"/>
      <c r="F3" s="380"/>
      <c r="G3" s="380"/>
      <c r="H3" s="380"/>
      <c r="I3" s="381"/>
      <c r="J3" s="390">
        <f>SUBTOTAL(9,J6:J873)</f>
        <v>782550.81999999983</v>
      </c>
      <c r="K3" s="391"/>
      <c r="L3" s="392">
        <f>SUBTOTAL(9,L6:L873)</f>
        <v>0</v>
      </c>
      <c r="M3" s="393"/>
    </row>
    <row r="4" spans="1:13" s="24" customFormat="1" ht="38.25" customHeight="1" x14ac:dyDescent="0.25">
      <c r="A4" s="345" t="s">
        <v>17</v>
      </c>
      <c r="B4" s="347" t="s">
        <v>0</v>
      </c>
      <c r="C4" s="347" t="s">
        <v>1</v>
      </c>
      <c r="D4" s="351" t="s">
        <v>4</v>
      </c>
      <c r="E4" s="351"/>
      <c r="F4" s="347" t="s">
        <v>173</v>
      </c>
      <c r="G4" s="347" t="s">
        <v>174</v>
      </c>
      <c r="H4" s="347" t="s">
        <v>8</v>
      </c>
      <c r="I4" s="353" t="s">
        <v>225</v>
      </c>
      <c r="J4" s="349" t="s">
        <v>7</v>
      </c>
      <c r="K4" s="350"/>
      <c r="L4" s="349" t="s">
        <v>140</v>
      </c>
      <c r="M4" s="350"/>
    </row>
    <row r="5" spans="1:13" s="24" customFormat="1" ht="30.75" customHeight="1" thickBot="1" x14ac:dyDescent="0.3">
      <c r="A5" s="346"/>
      <c r="B5" s="348"/>
      <c r="C5" s="348"/>
      <c r="D5" s="352"/>
      <c r="E5" s="352"/>
      <c r="F5" s="348"/>
      <c r="G5" s="348"/>
      <c r="H5" s="348"/>
      <c r="I5" s="354"/>
      <c r="J5" s="4" t="s">
        <v>5</v>
      </c>
      <c r="K5" s="8" t="s">
        <v>6</v>
      </c>
      <c r="L5" s="4" t="s">
        <v>5</v>
      </c>
      <c r="M5" s="5" t="s">
        <v>6</v>
      </c>
    </row>
    <row r="6" spans="1:13" ht="75" customHeight="1" x14ac:dyDescent="0.25">
      <c r="A6" s="373">
        <v>7</v>
      </c>
      <c r="B6" s="356" t="s">
        <v>36</v>
      </c>
      <c r="C6" s="78" t="s">
        <v>276</v>
      </c>
      <c r="D6" s="313" t="s">
        <v>43</v>
      </c>
      <c r="E6" s="422" t="s">
        <v>275</v>
      </c>
      <c r="F6" s="35" t="s">
        <v>151</v>
      </c>
      <c r="G6" s="35" t="s">
        <v>44</v>
      </c>
      <c r="H6" s="81" t="s">
        <v>31</v>
      </c>
      <c r="I6" s="32" t="s">
        <v>31</v>
      </c>
      <c r="J6" s="23">
        <v>604763.6</v>
      </c>
      <c r="K6" s="10">
        <v>0</v>
      </c>
      <c r="L6" s="434"/>
      <c r="M6" s="394"/>
    </row>
    <row r="7" spans="1:13" ht="42.75" customHeight="1" x14ac:dyDescent="0.25">
      <c r="A7" s="359"/>
      <c r="B7" s="355"/>
      <c r="C7" s="357" t="s">
        <v>38</v>
      </c>
      <c r="D7" s="304"/>
      <c r="E7" s="364"/>
      <c r="F7" s="305" t="s">
        <v>211</v>
      </c>
      <c r="G7" s="73" t="s">
        <v>212</v>
      </c>
      <c r="H7" s="305" t="s">
        <v>216</v>
      </c>
      <c r="I7" s="36" t="s">
        <v>214</v>
      </c>
      <c r="J7" s="363">
        <v>118243.2</v>
      </c>
      <c r="K7" s="308">
        <v>0</v>
      </c>
      <c r="L7" s="438"/>
      <c r="M7" s="395"/>
    </row>
    <row r="8" spans="1:13" ht="28.5" x14ac:dyDescent="0.25">
      <c r="A8" s="359"/>
      <c r="B8" s="355"/>
      <c r="C8" s="360"/>
      <c r="D8" s="304"/>
      <c r="E8" s="364"/>
      <c r="F8" s="307"/>
      <c r="G8" s="73" t="s">
        <v>213</v>
      </c>
      <c r="H8" s="307"/>
      <c r="I8" s="36" t="s">
        <v>215</v>
      </c>
      <c r="J8" s="363"/>
      <c r="K8" s="308"/>
      <c r="L8" s="438"/>
      <c r="M8" s="395"/>
    </row>
    <row r="9" spans="1:13" ht="43.5" customHeight="1" x14ac:dyDescent="0.25">
      <c r="A9" s="359"/>
      <c r="B9" s="355"/>
      <c r="C9" s="360"/>
      <c r="D9" s="304"/>
      <c r="E9" s="364"/>
      <c r="F9" s="73" t="s">
        <v>217</v>
      </c>
      <c r="G9" s="73" t="s">
        <v>218</v>
      </c>
      <c r="H9" s="73" t="s">
        <v>220</v>
      </c>
      <c r="I9" s="36" t="s">
        <v>219</v>
      </c>
      <c r="J9" s="77">
        <v>18388.09</v>
      </c>
      <c r="K9" s="75">
        <v>0</v>
      </c>
      <c r="L9" s="438"/>
      <c r="M9" s="395"/>
    </row>
    <row r="10" spans="1:13" ht="42.75" x14ac:dyDescent="0.25">
      <c r="A10" s="359"/>
      <c r="B10" s="355"/>
      <c r="C10" s="360"/>
      <c r="D10" s="304"/>
      <c r="E10" s="364"/>
      <c r="F10" s="305" t="s">
        <v>221</v>
      </c>
      <c r="G10" s="73" t="s">
        <v>267</v>
      </c>
      <c r="H10" s="305" t="s">
        <v>268</v>
      </c>
      <c r="I10" s="36" t="s">
        <v>269</v>
      </c>
      <c r="J10" s="363">
        <v>20800.09</v>
      </c>
      <c r="K10" s="308">
        <v>0</v>
      </c>
      <c r="L10" s="438"/>
      <c r="M10" s="395"/>
    </row>
    <row r="11" spans="1:13" ht="61.5" customHeight="1" x14ac:dyDescent="0.25">
      <c r="A11" s="359"/>
      <c r="B11" s="355"/>
      <c r="C11" s="362"/>
      <c r="D11" s="304"/>
      <c r="E11" s="364"/>
      <c r="F11" s="307"/>
      <c r="G11" s="73" t="s">
        <v>270</v>
      </c>
      <c r="H11" s="307"/>
      <c r="I11" s="36" t="s">
        <v>271</v>
      </c>
      <c r="J11" s="363"/>
      <c r="K11" s="308"/>
      <c r="L11" s="438"/>
      <c r="M11" s="395"/>
    </row>
    <row r="12" spans="1:13" ht="61.5" customHeight="1" x14ac:dyDescent="0.25">
      <c r="A12" s="375"/>
      <c r="B12" s="357"/>
      <c r="C12" s="357" t="s">
        <v>37</v>
      </c>
      <c r="D12" s="325"/>
      <c r="E12" s="305"/>
      <c r="F12" s="305" t="s">
        <v>204</v>
      </c>
      <c r="G12" s="73" t="s">
        <v>205</v>
      </c>
      <c r="H12" s="73" t="s">
        <v>209</v>
      </c>
      <c r="I12" s="36" t="s">
        <v>207</v>
      </c>
      <c r="J12" s="363">
        <v>10000</v>
      </c>
      <c r="K12" s="308">
        <v>0</v>
      </c>
      <c r="L12" s="438"/>
      <c r="M12" s="395"/>
    </row>
    <row r="13" spans="1:13" ht="75" customHeight="1" x14ac:dyDescent="0.25">
      <c r="A13" s="375"/>
      <c r="B13" s="357"/>
      <c r="C13" s="362"/>
      <c r="D13" s="325"/>
      <c r="E13" s="305"/>
      <c r="F13" s="307"/>
      <c r="G13" s="73" t="s">
        <v>206</v>
      </c>
      <c r="H13" s="73" t="s">
        <v>210</v>
      </c>
      <c r="I13" s="36" t="s">
        <v>208</v>
      </c>
      <c r="J13" s="363"/>
      <c r="K13" s="308"/>
      <c r="L13" s="438"/>
      <c r="M13" s="395"/>
    </row>
    <row r="14" spans="1:13" ht="97.5" customHeight="1" thickBot="1" x14ac:dyDescent="0.3">
      <c r="A14" s="376"/>
      <c r="B14" s="358"/>
      <c r="C14" s="70" t="s">
        <v>39</v>
      </c>
      <c r="D14" s="314"/>
      <c r="E14" s="365"/>
      <c r="F14" s="61" t="s">
        <v>266</v>
      </c>
      <c r="G14" s="61" t="s">
        <v>277</v>
      </c>
      <c r="H14" s="61" t="s">
        <v>272</v>
      </c>
      <c r="I14" s="40" t="s">
        <v>273</v>
      </c>
      <c r="J14" s="97">
        <v>10355.84</v>
      </c>
      <c r="K14" s="99">
        <v>0</v>
      </c>
      <c r="L14" s="444"/>
      <c r="M14" s="407"/>
    </row>
    <row r="15" spans="1:13" ht="99" customHeight="1" x14ac:dyDescent="0.25">
      <c r="C15" s="52" t="s">
        <v>131</v>
      </c>
      <c r="D15" s="344"/>
      <c r="E15" s="344"/>
      <c r="I15" s="344" t="s">
        <v>132</v>
      </c>
      <c r="J15" s="344"/>
      <c r="L15" s="6"/>
    </row>
    <row r="16" spans="1:13" s="24" customFormat="1" ht="15.75" customHeight="1" x14ac:dyDescent="0.25">
      <c r="A16" s="53"/>
      <c r="B16" s="53"/>
      <c r="C16" s="53" t="s">
        <v>469</v>
      </c>
      <c r="D16" s="6"/>
      <c r="E16" s="30"/>
      <c r="I16" s="339" t="s">
        <v>470</v>
      </c>
      <c r="J16" s="339"/>
      <c r="K16" s="12"/>
      <c r="L16" s="55"/>
      <c r="M16" s="57"/>
    </row>
    <row r="17" spans="1:13" s="24" customFormat="1" ht="36" customHeight="1" x14ac:dyDescent="0.25">
      <c r="A17" s="53"/>
      <c r="B17" s="53"/>
      <c r="C17" s="105" t="s">
        <v>130</v>
      </c>
      <c r="D17" s="6"/>
      <c r="E17" s="30"/>
      <c r="F17" s="54"/>
      <c r="G17" s="54"/>
      <c r="H17" s="54"/>
      <c r="I17" s="343" t="s">
        <v>471</v>
      </c>
      <c r="J17" s="343"/>
      <c r="K17" s="12"/>
      <c r="L17" s="55"/>
      <c r="M17" s="57"/>
    </row>
  </sheetData>
  <mergeCells count="37">
    <mergeCell ref="D15:E15"/>
    <mergeCell ref="I15:J15"/>
    <mergeCell ref="I16:J16"/>
    <mergeCell ref="I17:J17"/>
    <mergeCell ref="C12:C13"/>
    <mergeCell ref="F12:F13"/>
    <mergeCell ref="J12:J13"/>
    <mergeCell ref="L6:L14"/>
    <mergeCell ref="M6:M14"/>
    <mergeCell ref="C7:C11"/>
    <mergeCell ref="F7:F8"/>
    <mergeCell ref="H7:H8"/>
    <mergeCell ref="J7:J8"/>
    <mergeCell ref="K7:K8"/>
    <mergeCell ref="F10:F11"/>
    <mergeCell ref="H10:H11"/>
    <mergeCell ref="J10:J11"/>
    <mergeCell ref="A6:A14"/>
    <mergeCell ref="B6:B14"/>
    <mergeCell ref="D6:D14"/>
    <mergeCell ref="E6:E14"/>
    <mergeCell ref="K10:K11"/>
    <mergeCell ref="K12:K13"/>
    <mergeCell ref="L4:M4"/>
    <mergeCell ref="A2:K2"/>
    <mergeCell ref="B3:I3"/>
    <mergeCell ref="J3:K3"/>
    <mergeCell ref="L3:M3"/>
    <mergeCell ref="A4:A5"/>
    <mergeCell ref="B4:B5"/>
    <mergeCell ref="C4:C5"/>
    <mergeCell ref="D4:E5"/>
    <mergeCell ref="F4:F5"/>
    <mergeCell ref="G4:G5"/>
    <mergeCell ref="H4:H5"/>
    <mergeCell ref="I4:I5"/>
    <mergeCell ref="J4:K4"/>
  </mergeCells>
  <pageMargins left="0.70866141732283472" right="0.70866141732283472" top="0.74803149606299213" bottom="0.74803149606299213" header="0.31496062992125984" footer="0.31496062992125984"/>
  <pageSetup paperSize="257" scale="24" fitToWidth="2" fitToHeight="2" orientation="landscape" r:id="rId1"/>
  <colBreaks count="1" manualBreakCount="1">
    <brk id="13" max="144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21</vt:i4>
      </vt:variant>
      <vt:variant>
        <vt:lpstr>Rangos con nombre</vt:lpstr>
      </vt:variant>
      <vt:variant>
        <vt:i4>40</vt:i4>
      </vt:variant>
    </vt:vector>
  </HeadingPairs>
  <TitlesOfParts>
    <vt:vector size="61" baseType="lpstr">
      <vt:lpstr>POA 2024</vt:lpstr>
      <vt:lpstr>ALC</vt:lpstr>
      <vt:lpstr>CM</vt:lpstr>
      <vt:lpstr>DPS</vt:lpstr>
      <vt:lpstr>Hoja1</vt:lpstr>
      <vt:lpstr>DCPC</vt:lpstr>
      <vt:lpstr>DDCP</vt:lpstr>
      <vt:lpstr>DA</vt:lpstr>
      <vt:lpstr>DOT</vt:lpstr>
      <vt:lpstr>DTH</vt:lpstr>
      <vt:lpstr>DF</vt:lpstr>
      <vt:lpstr>DDS</vt:lpstr>
      <vt:lpstr>DR</vt:lpstr>
      <vt:lpstr>DAMB</vt:lpstr>
      <vt:lpstr>DSM</vt:lpstr>
      <vt:lpstr>DSYG</vt:lpstr>
      <vt:lpstr>DT</vt:lpstr>
      <vt:lpstr>SG</vt:lpstr>
      <vt:lpstr>DOP</vt:lpstr>
      <vt:lpstr>DAPA</vt:lpstr>
      <vt:lpstr>DTTTSV</vt:lpstr>
      <vt:lpstr>ALC!Área_de_impresión</vt:lpstr>
      <vt:lpstr>CM!Área_de_impresión</vt:lpstr>
      <vt:lpstr>DA!Área_de_impresión</vt:lpstr>
      <vt:lpstr>DAMB!Área_de_impresión</vt:lpstr>
      <vt:lpstr>DAPA!Área_de_impresión</vt:lpstr>
      <vt:lpstr>DCPC!Área_de_impresión</vt:lpstr>
      <vt:lpstr>DDCP!Área_de_impresión</vt:lpstr>
      <vt:lpstr>DDS!Área_de_impresión</vt:lpstr>
      <vt:lpstr>DF!Área_de_impresión</vt:lpstr>
      <vt:lpstr>DOP!Área_de_impresión</vt:lpstr>
      <vt:lpstr>DOT!Área_de_impresión</vt:lpstr>
      <vt:lpstr>DPS!Área_de_impresión</vt:lpstr>
      <vt:lpstr>DR!Área_de_impresión</vt:lpstr>
      <vt:lpstr>DSM!Área_de_impresión</vt:lpstr>
      <vt:lpstr>DSYG!Área_de_impresión</vt:lpstr>
      <vt:lpstr>DT!Área_de_impresión</vt:lpstr>
      <vt:lpstr>DTH!Área_de_impresión</vt:lpstr>
      <vt:lpstr>DTTTSV!Área_de_impresión</vt:lpstr>
      <vt:lpstr>'POA 2024'!Área_de_impresión</vt:lpstr>
      <vt:lpstr>SG!Área_de_impresión</vt:lpstr>
      <vt:lpstr>ALC!Títulos_a_imprimir</vt:lpstr>
      <vt:lpstr>CM!Títulos_a_imprimir</vt:lpstr>
      <vt:lpstr>DA!Títulos_a_imprimir</vt:lpstr>
      <vt:lpstr>DAMB!Títulos_a_imprimir</vt:lpstr>
      <vt:lpstr>DAPA!Títulos_a_imprimir</vt:lpstr>
      <vt:lpstr>DCPC!Títulos_a_imprimir</vt:lpstr>
      <vt:lpstr>DDCP!Títulos_a_imprimir</vt:lpstr>
      <vt:lpstr>DDS!Títulos_a_imprimir</vt:lpstr>
      <vt:lpstr>DF!Títulos_a_imprimir</vt:lpstr>
      <vt:lpstr>DOP!Títulos_a_imprimir</vt:lpstr>
      <vt:lpstr>DOT!Títulos_a_imprimir</vt:lpstr>
      <vt:lpstr>DPS!Títulos_a_imprimir</vt:lpstr>
      <vt:lpstr>DR!Títulos_a_imprimir</vt:lpstr>
      <vt:lpstr>DSM!Títulos_a_imprimir</vt:lpstr>
      <vt:lpstr>DSYG!Títulos_a_imprimir</vt:lpstr>
      <vt:lpstr>DT!Títulos_a_imprimir</vt:lpstr>
      <vt:lpstr>DTH!Títulos_a_imprimir</vt:lpstr>
      <vt:lpstr>DTTTSV!Títulos_a_imprimir</vt:lpstr>
      <vt:lpstr>'POA 2024'!Títulos_a_imprimir</vt:lpstr>
      <vt:lpstr>SG!Títulos_a_imprimir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PERSONAL</dc:creator>
  <cp:lastModifiedBy>Marlon Santórum</cp:lastModifiedBy>
  <cp:lastPrinted>2023-11-08T21:12:32Z</cp:lastPrinted>
  <dcterms:created xsi:type="dcterms:W3CDTF">2015-06-05T18:19:34Z</dcterms:created>
  <dcterms:modified xsi:type="dcterms:W3CDTF">2025-02-17T20:51:06Z</dcterms:modified>
</cp:coreProperties>
</file>